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activeTab="2"/>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<sst xmlns="http://schemas.openxmlformats.org/spreadsheetml/2006/main" count="2995" uniqueCount="489">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</sst>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9" sqref="D9"/>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461</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483</v>
      </c>
      <c r="E8" s="32" t="s">
        <v>198</v>
      </c>
    </row>
    <row r="9" spans="1:5" ht="60" customHeight="1">
      <c r="A9" s="31" t="s">
        <v>199</v>
      </c>
      <c r="B9" s="30" t="s">
        <v>333</v>
      </c>
      <c r="C9" s="148" t="s">
        <v>11</v>
      </c>
      <c r="D9" s="45" t="s">
        <v>484</v>
      </c>
      <c r="E9" s="32" t="s">
        <v>198</v>
      </c>
    </row>
    <row r="10" spans="1:5" ht="72" customHeight="1">
      <c r="A10" s="31" t="s">
        <v>459</v>
      </c>
      <c r="B10" s="30" t="s">
        <v>333</v>
      </c>
      <c r="C10" s="148" t="s">
        <v>11</v>
      </c>
      <c r="D10" s="45" t="s">
        <v>485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462</v>
      </c>
      <c r="B27" s="808"/>
      <c r="C27" s="808"/>
      <c r="D27" s="808"/>
      <c r="E27" s="808"/>
      <c r="F27" s="808"/>
    </row>
    <row r="28" spans="1:6" s="39" customFormat="1" ht="9" customHeight="1">
      <c r="A28" s="557"/>
      <c r="B28" s="557"/>
      <c r="C28" s="557"/>
      <c r="D28" s="557"/>
      <c r="F28" s="556"/>
    </row>
    <row r="29" spans="1:6" ht="17.25" customHeight="1">
      <c r="A29" s="37" t="s">
        <v>460</v>
      </c>
      <c r="B29" s="36"/>
    </row>
    <row r="30" spans="1:6" s="151" customFormat="1" ht="17.25" customHeight="1">
      <c r="A30" s="808" t="s">
        <v>463</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28" zoomScaleNormal="10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76"/>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59" t="s">
        <v>105</v>
      </c>
      <c r="D18" s="859"/>
      <c r="E18" s="859"/>
      <c r="F18" s="859"/>
      <c r="G18" s="859"/>
      <c r="H18" s="859"/>
      <c r="I18" s="859"/>
      <c r="J18" s="859"/>
      <c r="K18" s="859"/>
      <c r="L18" s="860"/>
      <c r="M18" s="841"/>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14" t="s">
        <v>488</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487</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c r="D33" s="166"/>
      <c r="E33" s="166"/>
      <c r="F33" s="166"/>
      <c r="G33" s="166"/>
      <c r="H33" s="166"/>
      <c r="I33" s="166"/>
      <c r="J33" s="166"/>
      <c r="K33" s="166"/>
      <c r="L33" s="167"/>
      <c r="M33" s="866"/>
      <c r="N33" s="867"/>
      <c r="O33" s="867"/>
      <c r="P33" s="867"/>
      <c r="Q33" s="868"/>
      <c r="R33" s="866"/>
      <c r="S33" s="867"/>
      <c r="T33" s="867"/>
      <c r="U33" s="867"/>
      <c r="V33" s="868"/>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25"/>
      <c r="N34" s="826"/>
      <c r="O34" s="826"/>
      <c r="P34" s="826"/>
      <c r="Q34" s="827"/>
      <c r="R34" s="825"/>
      <c r="S34" s="826"/>
      <c r="T34" s="826"/>
      <c r="U34" s="826"/>
      <c r="V34" s="82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25"/>
      <c r="N35" s="826"/>
      <c r="O35" s="826"/>
      <c r="P35" s="826"/>
      <c r="Q35" s="827"/>
      <c r="R35" s="825"/>
      <c r="S35" s="826"/>
      <c r="T35" s="826"/>
      <c r="U35" s="826"/>
      <c r="V35" s="82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25"/>
      <c r="N36" s="826"/>
      <c r="O36" s="826"/>
      <c r="P36" s="826"/>
      <c r="Q36" s="827"/>
      <c r="R36" s="825"/>
      <c r="S36" s="826"/>
      <c r="T36" s="826"/>
      <c r="U36" s="826"/>
      <c r="V36" s="82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25"/>
      <c r="N37" s="826"/>
      <c r="O37" s="826"/>
      <c r="P37" s="826"/>
      <c r="Q37" s="827"/>
      <c r="R37" s="825"/>
      <c r="S37" s="826"/>
      <c r="T37" s="826"/>
      <c r="U37" s="826"/>
      <c r="V37" s="82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25"/>
      <c r="N38" s="826"/>
      <c r="O38" s="826"/>
      <c r="P38" s="826"/>
      <c r="Q38" s="827"/>
      <c r="R38" s="825"/>
      <c r="S38" s="826"/>
      <c r="T38" s="826"/>
      <c r="U38" s="826"/>
      <c r="V38" s="82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tabSelected="1" view="pageBreakPreview" topLeftCell="A7" zoomScale="130" zoomScaleNormal="120" zoomScaleSheetLayoutView="130" workbookViewId="0">
      <selection activeCell="B45" sqref="B45:AK45"/>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366</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062"/>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
      </c>
      <c r="L15" s="1149"/>
      <c r="M15" s="1149"/>
      <c r="N15" s="1149"/>
      <c r="O15" s="1149"/>
      <c r="P15" s="1052" t="s">
        <v>1</v>
      </c>
      <c r="Q15" s="1052"/>
      <c r="R15" s="1052"/>
      <c r="S15" s="1052"/>
      <c r="T15" s="1149" t="str">
        <f>IF(基本情報入力シート!M25="","",基本情報入力シート!M25)</f>
        <v/>
      </c>
      <c r="U15" s="1149"/>
      <c r="V15" s="1149"/>
      <c r="W15" s="1149"/>
      <c r="X15" s="1149"/>
      <c r="Y15" s="1052" t="s">
        <v>143</v>
      </c>
      <c r="Z15" s="1052"/>
      <c r="AA15" s="1052"/>
      <c r="AB15" s="1052"/>
      <c r="AC15" s="1150" t="str">
        <f>IF(基本情報入力シート!M26="","",基本情報入力シート!M26)</f>
        <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454</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361</v>
      </c>
      <c r="D19" s="199"/>
      <c r="E19" s="200"/>
      <c r="F19" s="200"/>
      <c r="G19" s="200"/>
      <c r="H19" s="200"/>
      <c r="I19" s="200"/>
      <c r="J19" s="200"/>
      <c r="K19" s="200"/>
      <c r="L19" s="769"/>
      <c r="M19" s="662" t="s">
        <v>360</v>
      </c>
      <c r="N19" s="201"/>
      <c r="O19" s="202"/>
      <c r="P19" s="203"/>
      <c r="Q19" s="203"/>
      <c r="R19" s="203"/>
      <c r="S19" s="203"/>
      <c r="T19" s="203"/>
      <c r="U19" s="203"/>
      <c r="V19" s="203"/>
      <c r="W19" s="770"/>
      <c r="X19" s="665" t="s">
        <v>362</v>
      </c>
      <c r="Y19" s="663"/>
      <c r="Z19" s="663"/>
      <c r="AA19" s="664"/>
      <c r="AB19" s="663"/>
      <c r="AC19" s="663"/>
      <c r="AD19" s="663"/>
      <c r="AE19" s="663"/>
      <c r="AF19" s="663"/>
      <c r="AG19" s="663"/>
      <c r="AH19" s="663"/>
      <c r="AI19" s="663"/>
      <c r="AJ19" s="663"/>
      <c r="AK19" s="681"/>
      <c r="AL19" s="679"/>
      <c r="AU19" s="52"/>
    </row>
    <row r="20" spans="1:47" ht="33.75" customHeight="1">
      <c r="A20" s="198"/>
      <c r="B20" s="1178" t="s">
        <v>470</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424</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371</v>
      </c>
      <c r="Q27" s="1046"/>
      <c r="R27" s="1046"/>
      <c r="S27" s="1046"/>
      <c r="T27" s="1046"/>
      <c r="U27" s="1047"/>
      <c r="V27" s="727" t="str">
        <f>IF(P28="","",IF(P29="","",IF(P29&gt;P28,"○","☓")))</f>
        <v/>
      </c>
      <c r="W27" s="1048" t="s">
        <v>372</v>
      </c>
      <c r="X27" s="1046"/>
      <c r="Y27" s="1046"/>
      <c r="Z27" s="1046"/>
      <c r="AA27" s="1046"/>
      <c r="AB27" s="1047"/>
      <c r="AC27" s="727" t="str">
        <f>IF(W28="","",IF(W29="","",IF(W29&gt;W28,"○","☓")))</f>
        <v/>
      </c>
      <c r="AD27" s="1048" t="s">
        <v>364</v>
      </c>
      <c r="AE27" s="1046"/>
      <c r="AF27" s="1046"/>
      <c r="AG27" s="1046"/>
      <c r="AH27" s="1046"/>
      <c r="AI27" s="1047"/>
      <c r="AJ27" s="727" t="str">
        <f>IF(AD28="","",IF(AD29="","",IF(AD29&gt;AD28,"○","☓")))</f>
        <v/>
      </c>
    </row>
    <row r="28" spans="1:47">
      <c r="A28" s="688" t="s">
        <v>10</v>
      </c>
      <c r="B28" s="1049" t="s">
        <v>368</v>
      </c>
      <c r="C28" s="1049"/>
      <c r="D28" s="1050" t="str">
        <f>IF(V4=0,"",V4)</f>
        <v/>
      </c>
      <c r="E28" s="1050"/>
      <c r="F28" s="693" t="s">
        <v>370</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t="str">
        <f>IF('別紙様式2-4 個表_ベースアップ'!O5="","",'別紙様式2-4 個表_ベースアップ'!O5)</f>
        <v/>
      </c>
      <c r="AE28" s="936"/>
      <c r="AF28" s="936"/>
      <c r="AG28" s="936"/>
      <c r="AH28" s="936"/>
      <c r="AI28" s="936"/>
      <c r="AJ28" s="802" t="s">
        <v>2</v>
      </c>
      <c r="AL28" s="50"/>
    </row>
    <row r="29" spans="1:47" ht="22.5" customHeight="1">
      <c r="A29" s="685" t="s">
        <v>11</v>
      </c>
      <c r="B29" s="958" t="s">
        <v>379</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t="str">
        <f>IFERROR(AD30-AD31,"")</f>
        <v/>
      </c>
      <c r="AE29" s="964"/>
      <c r="AF29" s="964"/>
      <c r="AG29" s="964"/>
      <c r="AH29" s="964"/>
      <c r="AI29" s="964"/>
      <c r="AJ29" s="803" t="s">
        <v>2</v>
      </c>
    </row>
    <row r="30" spans="1:47" ht="22.5" customHeight="1">
      <c r="A30" s="686"/>
      <c r="B30" s="930" t="s">
        <v>414</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c r="AE30" s="972"/>
      <c r="AF30" s="972"/>
      <c r="AG30" s="972"/>
      <c r="AH30" s="972"/>
      <c r="AI30" s="972"/>
      <c r="AJ30" s="804" t="s">
        <v>2</v>
      </c>
    </row>
    <row r="31" spans="1:47" ht="33.75" customHeight="1">
      <c r="A31" s="686"/>
      <c r="B31" s="930" t="s">
        <v>388</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t="str">
        <f>IF((AD32-AD33-AD34-AD35-AD36)=0,"",(AD32-AD33-AD34-AD35-AD36))</f>
        <v/>
      </c>
      <c r="AE31" s="936"/>
      <c r="AF31" s="936"/>
      <c r="AG31" s="936"/>
      <c r="AH31" s="936"/>
      <c r="AI31" s="936"/>
      <c r="AJ31" s="805" t="s">
        <v>2</v>
      </c>
    </row>
    <row r="32" spans="1:47" ht="15" customHeight="1">
      <c r="A32" s="686"/>
      <c r="B32" s="937"/>
      <c r="C32" s="702" t="s">
        <v>365</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c r="AE32" s="944"/>
      <c r="AF32" s="944"/>
      <c r="AG32" s="944"/>
      <c r="AH32" s="944"/>
      <c r="AI32" s="944"/>
      <c r="AJ32" s="806" t="s">
        <v>2</v>
      </c>
      <c r="AL32" s="50"/>
    </row>
    <row r="33" spans="1:38" ht="15" customHeight="1">
      <c r="A33" s="686"/>
      <c r="B33" s="937"/>
      <c r="C33" s="697" t="s">
        <v>376</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c r="AE33" s="944"/>
      <c r="AF33" s="944"/>
      <c r="AG33" s="944"/>
      <c r="AH33" s="944"/>
      <c r="AI33" s="944"/>
      <c r="AJ33" s="806" t="s">
        <v>2</v>
      </c>
      <c r="AL33" s="50"/>
    </row>
    <row r="34" spans="1:38" ht="15" customHeight="1">
      <c r="A34" s="686"/>
      <c r="B34" s="937"/>
      <c r="C34" s="702" t="s">
        <v>378</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c r="AE34" s="944"/>
      <c r="AF34" s="944"/>
      <c r="AG34" s="944"/>
      <c r="AH34" s="944"/>
      <c r="AI34" s="944"/>
      <c r="AJ34" s="806" t="s">
        <v>2</v>
      </c>
      <c r="AL34" s="50"/>
    </row>
    <row r="35" spans="1:38" ht="22.5" customHeight="1">
      <c r="A35" s="686"/>
      <c r="B35" s="937"/>
      <c r="C35" s="945" t="s">
        <v>377</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c r="AE35" s="944"/>
      <c r="AF35" s="944"/>
      <c r="AG35" s="944"/>
      <c r="AH35" s="944"/>
      <c r="AI35" s="944"/>
      <c r="AJ35" s="806" t="s">
        <v>2</v>
      </c>
      <c r="AL35" s="50"/>
    </row>
    <row r="36" spans="1:38" ht="24.75" customHeight="1">
      <c r="A36" s="687"/>
      <c r="B36" s="938"/>
      <c r="C36" s="948" t="s">
        <v>369</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926" t="s">
        <v>389</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471</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479</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436</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390</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439</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478</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476</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435</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472</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417</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382</v>
      </c>
      <c r="AC53" s="923"/>
      <c r="AD53" s="923"/>
      <c r="AE53" s="923"/>
      <c r="AF53" s="923"/>
      <c r="AG53" s="923"/>
      <c r="AH53" s="923"/>
      <c r="AI53" s="923"/>
      <c r="AJ53" s="923"/>
      <c r="AK53" s="923"/>
      <c r="AL53" s="47"/>
      <c r="AU53" s="52"/>
    </row>
    <row r="54" spans="1:47" ht="17.25" customHeight="1" thickBot="1">
      <c r="A54" s="923" t="s">
        <v>416</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381</v>
      </c>
      <c r="AC54" s="923"/>
      <c r="AD54" s="923"/>
      <c r="AE54" s="923"/>
      <c r="AF54" s="923"/>
      <c r="AG54" s="923"/>
      <c r="AH54" s="923"/>
      <c r="AI54" s="923"/>
      <c r="AJ54" s="923"/>
      <c r="AK54" s="923"/>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466</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418</v>
      </c>
      <c r="AC59" s="923"/>
      <c r="AD59" s="923"/>
      <c r="AE59" s="923"/>
      <c r="AF59" s="923"/>
      <c r="AG59" s="923"/>
      <c r="AH59" s="923"/>
      <c r="AI59" s="923"/>
      <c r="AJ59" s="923"/>
      <c r="AK59" s="923"/>
      <c r="AL59" s="47"/>
      <c r="AU59" s="52"/>
    </row>
    <row r="60" spans="1:47" ht="17.25" customHeight="1">
      <c r="A60" s="923" t="s">
        <v>420</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383</v>
      </c>
      <c r="AC60" s="923"/>
      <c r="AD60" s="923"/>
      <c r="AE60" s="923"/>
      <c r="AF60" s="923"/>
      <c r="AG60" s="923"/>
      <c r="AH60" s="923"/>
      <c r="AI60" s="923"/>
      <c r="AJ60" s="923"/>
      <c r="AK60" s="923"/>
      <c r="AL60" s="47"/>
      <c r="AU60" s="52"/>
    </row>
    <row r="61" spans="1:47" ht="27.75" customHeight="1">
      <c r="A61" s="924" t="s">
        <v>421</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419</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458</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438</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337</v>
      </c>
      <c r="Y64" s="1037"/>
      <c r="Z64" s="1038"/>
      <c r="AA64" s="1038"/>
      <c r="AB64" s="1038"/>
      <c r="AC64" s="1039"/>
      <c r="AD64" s="240" t="s">
        <v>337</v>
      </c>
      <c r="AE64" s="1037"/>
      <c r="AF64" s="1038"/>
      <c r="AG64" s="1038"/>
      <c r="AH64" s="1038"/>
      <c r="AI64" s="1039"/>
      <c r="AJ64" s="241" t="s">
        <v>37</v>
      </c>
      <c r="AM64" s="58" t="s">
        <v>437</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337</v>
      </c>
      <c r="Y65" s="991"/>
      <c r="Z65" s="992"/>
      <c r="AA65" s="992"/>
      <c r="AB65" s="992"/>
      <c r="AC65" s="993"/>
      <c r="AD65" s="240" t="s">
        <v>337</v>
      </c>
      <c r="AE65" s="991"/>
      <c r="AF65" s="992"/>
      <c r="AG65" s="992"/>
      <c r="AH65" s="992"/>
      <c r="AI65" s="993"/>
      <c r="AJ65" s="241" t="s">
        <v>37</v>
      </c>
      <c r="AM65" s="58" t="s">
        <v>451</v>
      </c>
      <c r="AU65" s="52"/>
    </row>
    <row r="66" spans="1:52" ht="22.5" customHeight="1" thickBot="1">
      <c r="A66" s="1051"/>
      <c r="B66" s="242" t="s">
        <v>412</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393</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394</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475</v>
      </c>
      <c r="B88" s="1001" t="s">
        <v>474</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422</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382</v>
      </c>
      <c r="AC90" s="923"/>
      <c r="AD90" s="923"/>
      <c r="AE90" s="923"/>
      <c r="AF90" s="923"/>
      <c r="AG90" s="923"/>
      <c r="AH90" s="923"/>
      <c r="AI90" s="923"/>
      <c r="AJ90" s="923"/>
      <c r="AK90" s="923"/>
      <c r="AL90" s="47"/>
      <c r="AU90" s="52"/>
    </row>
    <row r="91" spans="1:52" ht="17.25" customHeight="1">
      <c r="A91" s="923" t="s">
        <v>481</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395</v>
      </c>
      <c r="AC91" s="923"/>
      <c r="AD91" s="923"/>
      <c r="AE91" s="923"/>
      <c r="AF91" s="923"/>
      <c r="AG91" s="923"/>
      <c r="AH91" s="923"/>
      <c r="AI91" s="923"/>
      <c r="AJ91" s="923"/>
      <c r="AK91" s="923"/>
      <c r="AL91" s="47"/>
      <c r="AU91" s="52"/>
    </row>
    <row r="92" spans="1:52" ht="17.25" customHeight="1" thickBot="1">
      <c r="A92" s="1179" t="s">
        <v>480</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429</v>
      </c>
      <c r="C93" s="1183"/>
      <c r="D93" s="1183"/>
      <c r="E93" s="1183"/>
      <c r="F93" s="1183"/>
      <c r="G93" s="1183"/>
      <c r="H93" s="1183"/>
      <c r="I93" s="1183"/>
      <c r="J93" s="1183"/>
      <c r="K93" s="1183"/>
      <c r="L93" s="1183"/>
      <c r="M93" s="1183"/>
      <c r="N93" s="1184"/>
      <c r="O93" s="1185">
        <f>SUM('別紙様式2-4 個表_ベースアップ'!AI12:AI111)</f>
        <v>0</v>
      </c>
      <c r="P93" s="1186"/>
      <c r="Q93" s="1186"/>
      <c r="R93" s="1186"/>
      <c r="S93" s="1186"/>
      <c r="T93" s="1186"/>
      <c r="U93" s="1187"/>
      <c r="V93" s="575" t="s">
        <v>2</v>
      </c>
      <c r="W93" s="576"/>
      <c r="X93" s="577"/>
      <c r="Y93" s="577"/>
      <c r="Z93" s="578"/>
      <c r="AA93" s="579"/>
      <c r="AB93" s="1171" t="s">
        <v>204</v>
      </c>
      <c r="AC93" s="1172" t="str">
        <f>IF(X94=0,"",IF(X94&gt;=200/3,"○","×"))</f>
        <v/>
      </c>
      <c r="AD93" s="1175" t="s">
        <v>409</v>
      </c>
      <c r="AE93" s="733"/>
      <c r="AF93" s="733"/>
      <c r="AG93" s="733"/>
      <c r="AH93" s="733"/>
      <c r="AI93" s="733"/>
      <c r="AJ93" s="733"/>
      <c r="AK93" s="733"/>
      <c r="AL93" s="47"/>
      <c r="AU93" s="52"/>
    </row>
    <row r="94" spans="1:52" ht="17.25" customHeight="1" thickBot="1">
      <c r="A94" s="735"/>
      <c r="B94" s="735"/>
      <c r="C94" s="733"/>
      <c r="D94" s="892" t="s">
        <v>430</v>
      </c>
      <c r="E94" s="893"/>
      <c r="F94" s="893"/>
      <c r="G94" s="893"/>
      <c r="H94" s="893"/>
      <c r="I94" s="893"/>
      <c r="J94" s="893"/>
      <c r="K94" s="893"/>
      <c r="L94" s="893"/>
      <c r="M94" s="893"/>
      <c r="N94" s="893"/>
      <c r="O94" s="1188">
        <f>SUM('別紙様式2-4 個表_ベースアップ'!AJ12:AJ111)</f>
        <v>0</v>
      </c>
      <c r="P94" s="1189"/>
      <c r="Q94" s="1189"/>
      <c r="R94" s="1189"/>
      <c r="S94" s="1189"/>
      <c r="T94" s="1189"/>
      <c r="U94" s="1190"/>
      <c r="V94" s="580" t="s">
        <v>2</v>
      </c>
      <c r="W94" s="581" t="s">
        <v>44</v>
      </c>
      <c r="X94" s="1191">
        <f>IFERROR(O94/O93*100,0)</f>
        <v>0</v>
      </c>
      <c r="Y94" s="1192"/>
      <c r="Z94" s="574" t="s">
        <v>45</v>
      </c>
      <c r="AA94" s="582" t="s">
        <v>321</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322</v>
      </c>
      <c r="P95" s="1193"/>
      <c r="Q95" s="1194"/>
      <c r="R95" s="1195" t="e">
        <f>O94/AH99</f>
        <v>#VALUE!</v>
      </c>
      <c r="S95" s="1196"/>
      <c r="T95" s="1196"/>
      <c r="U95" s="1197"/>
      <c r="V95" s="583" t="s">
        <v>323</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431</v>
      </c>
      <c r="C96" s="1183"/>
      <c r="D96" s="1183"/>
      <c r="E96" s="1183"/>
      <c r="F96" s="1183"/>
      <c r="G96" s="1183"/>
      <c r="H96" s="1183"/>
      <c r="I96" s="1183"/>
      <c r="J96" s="1183"/>
      <c r="K96" s="1183"/>
      <c r="L96" s="1183"/>
      <c r="M96" s="1183"/>
      <c r="N96" s="1184"/>
      <c r="O96" s="1185">
        <f>SUM('別紙様式2-4 個表_ベースアップ'!AK12:AK111)</f>
        <v>0</v>
      </c>
      <c r="P96" s="1186"/>
      <c r="Q96" s="1186"/>
      <c r="R96" s="1186"/>
      <c r="S96" s="1186"/>
      <c r="T96" s="1186"/>
      <c r="U96" s="1187"/>
      <c r="V96" s="737" t="s">
        <v>2</v>
      </c>
      <c r="W96" s="576"/>
      <c r="X96" s="577"/>
      <c r="Y96" s="577"/>
      <c r="Z96" s="578"/>
      <c r="AA96" s="579"/>
      <c r="AB96" s="1171" t="s">
        <v>204</v>
      </c>
      <c r="AC96" s="1172" t="str">
        <f>IF(X97=0,"",IF(X97&gt;=200/3,"○","×"))</f>
        <v/>
      </c>
      <c r="AD96" s="1176"/>
      <c r="AE96" s="733"/>
      <c r="AF96" s="733"/>
      <c r="AG96" s="733"/>
      <c r="AH96" s="733"/>
      <c r="AI96" s="733"/>
      <c r="AJ96" s="733"/>
      <c r="AK96" s="733"/>
      <c r="AL96" s="47"/>
      <c r="AU96" s="52"/>
    </row>
    <row r="97" spans="1:52" ht="17.25" customHeight="1" thickBot="1">
      <c r="A97" s="735"/>
      <c r="B97" s="735"/>
      <c r="C97" s="733"/>
      <c r="D97" s="892" t="s">
        <v>432</v>
      </c>
      <c r="E97" s="893"/>
      <c r="F97" s="893"/>
      <c r="G97" s="893"/>
      <c r="H97" s="893"/>
      <c r="I97" s="893"/>
      <c r="J97" s="893"/>
      <c r="K97" s="893"/>
      <c r="L97" s="893"/>
      <c r="M97" s="893"/>
      <c r="N97" s="893"/>
      <c r="O97" s="1188">
        <f>SUM('別紙様式2-4 個表_ベースアップ'!AL12:AL111)</f>
        <v>0</v>
      </c>
      <c r="P97" s="1189"/>
      <c r="Q97" s="1189"/>
      <c r="R97" s="1189"/>
      <c r="S97" s="1189"/>
      <c r="T97" s="1189"/>
      <c r="U97" s="1190"/>
      <c r="V97" s="738" t="s">
        <v>2</v>
      </c>
      <c r="W97" s="581" t="s">
        <v>44</v>
      </c>
      <c r="X97" s="1191">
        <f>IFERROR(O97/O96*100,0)</f>
        <v>0</v>
      </c>
      <c r="Y97" s="1192"/>
      <c r="Z97" s="574" t="s">
        <v>45</v>
      </c>
      <c r="AA97" s="582" t="s">
        <v>321</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322</v>
      </c>
      <c r="P98" s="1193"/>
      <c r="Q98" s="1194"/>
      <c r="R98" s="1195" t="e">
        <f>O97/AH99</f>
        <v>#VALUE!</v>
      </c>
      <c r="S98" s="1196"/>
      <c r="T98" s="1196"/>
      <c r="U98" s="1197"/>
      <c r="V98" s="739" t="s">
        <v>323</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464</v>
      </c>
      <c r="B99" s="751" t="s">
        <v>16</v>
      </c>
      <c r="C99" s="751"/>
      <c r="D99" s="751"/>
      <c r="E99" s="751"/>
      <c r="F99" s="751"/>
      <c r="G99" s="751"/>
      <c r="H99" s="751"/>
      <c r="I99" s="751"/>
      <c r="J99" s="751"/>
      <c r="K99" s="751"/>
      <c r="L99" s="751"/>
      <c r="M99" s="751"/>
      <c r="N99" s="671"/>
      <c r="O99" s="299" t="s">
        <v>33</v>
      </c>
      <c r="P99" s="214"/>
      <c r="Q99" s="973"/>
      <c r="R99" s="973"/>
      <c r="S99" s="214" t="s">
        <v>12</v>
      </c>
      <c r="T99" s="973"/>
      <c r="U99" s="973"/>
      <c r="V99" s="214" t="s">
        <v>13</v>
      </c>
      <c r="W99" s="925" t="s">
        <v>14</v>
      </c>
      <c r="X99" s="925"/>
      <c r="Y99" s="214" t="s">
        <v>33</v>
      </c>
      <c r="Z99" s="214"/>
      <c r="AA99" s="973"/>
      <c r="AB99" s="973"/>
      <c r="AC99" s="214" t="s">
        <v>12</v>
      </c>
      <c r="AD99" s="973"/>
      <c r="AE99" s="973"/>
      <c r="AF99" s="214" t="s">
        <v>13</v>
      </c>
      <c r="AG99" s="214" t="s">
        <v>162</v>
      </c>
      <c r="AH99" s="214" t="str">
        <f>IF(Q99&gt;=1,(AA99*12+AD99)-(Q99*12+T99)+1,"")</f>
        <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433</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452</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398</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452</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324</v>
      </c>
      <c r="F130" s="1132"/>
      <c r="G130" s="1132"/>
      <c r="H130" s="1133"/>
      <c r="I130" s="588"/>
      <c r="J130" s="1134" t="s">
        <v>47</v>
      </c>
      <c r="K130" s="1134"/>
      <c r="L130" s="1134"/>
      <c r="M130" s="588"/>
      <c r="N130" s="1135" t="s">
        <v>325</v>
      </c>
      <c r="O130" s="1135"/>
      <c r="P130" s="1135"/>
      <c r="Q130" s="1135"/>
      <c r="R130" s="1135"/>
      <c r="S130" s="1135"/>
      <c r="T130" s="588"/>
      <c r="U130" s="1135" t="s">
        <v>326</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327</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c r="O137" s="891"/>
      <c r="P137" s="710" t="s">
        <v>5</v>
      </c>
      <c r="Q137" s="891"/>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452</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473</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465</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452</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452</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452</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338</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452</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453</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452</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400</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c r="E229" s="1069"/>
      <c r="F229" s="463" t="s">
        <v>5</v>
      </c>
      <c r="G229" s="1068"/>
      <c r="H229" s="1069"/>
      <c r="I229" s="463" t="s">
        <v>4</v>
      </c>
      <c r="J229" s="1068"/>
      <c r="K229" s="1069"/>
      <c r="L229" s="463" t="s">
        <v>3</v>
      </c>
      <c r="M229" s="464"/>
      <c r="N229" s="1070" t="s">
        <v>6</v>
      </c>
      <c r="O229" s="1070"/>
      <c r="P229" s="1070"/>
      <c r="Q229" s="1071" t="str">
        <f>IF(G9="","",G9)</f>
        <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c r="T230" s="1065"/>
      <c r="U230" s="1065"/>
      <c r="V230" s="1065"/>
      <c r="W230" s="1065"/>
      <c r="X230" s="1066" t="s">
        <v>96</v>
      </c>
      <c r="Y230" s="1066"/>
      <c r="Z230" s="1065"/>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467</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410</v>
      </c>
      <c r="R7" s="1250" t="s">
        <v>441</v>
      </c>
      <c r="S7" s="478" t="s">
        <v>457</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446</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445</v>
      </c>
      <c r="U9" s="1263" t="s">
        <v>111</v>
      </c>
      <c r="V9" s="1256" t="s">
        <v>444</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R14" sqref="R14"/>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468</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76" t="s">
        <v>182</v>
      </c>
      <c r="N7" s="1258"/>
      <c r="O7" s="1244" t="s">
        <v>126</v>
      </c>
      <c r="P7" s="1246" t="s">
        <v>68</v>
      </c>
      <c r="Q7" s="1248" t="s">
        <v>410</v>
      </c>
      <c r="R7" s="1256"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3"/>
      <c r="S8" s="524"/>
      <c r="T8" s="1269" t="s">
        <v>10</v>
      </c>
      <c r="U8" s="1270"/>
      <c r="V8" s="525" t="s">
        <v>34</v>
      </c>
      <c r="W8" s="1271" t="s">
        <v>28</v>
      </c>
      <c r="X8" s="1272"/>
      <c r="Y8" s="1272"/>
      <c r="Z8" s="1272"/>
      <c r="AA8" s="1272"/>
      <c r="AB8" s="1272"/>
      <c r="AC8" s="1272"/>
      <c r="AD8" s="1272"/>
      <c r="AE8" s="1272"/>
      <c r="AF8" s="1272"/>
      <c r="AG8" s="1272"/>
      <c r="AH8" s="1272"/>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7"/>
      <c r="N9" s="1278"/>
      <c r="O9" s="1245"/>
      <c r="P9" s="1247"/>
      <c r="Q9" s="1249"/>
      <c r="R9" s="1273"/>
      <c r="S9" s="1260" t="s">
        <v>99</v>
      </c>
      <c r="T9" s="1279" t="s">
        <v>448</v>
      </c>
      <c r="U9" s="1268" t="s">
        <v>117</v>
      </c>
      <c r="V9" s="1274" t="s">
        <v>76</v>
      </c>
      <c r="W9" s="1256" t="s">
        <v>443</v>
      </c>
      <c r="X9" s="1257"/>
      <c r="Y9" s="1257"/>
      <c r="Z9" s="1257"/>
      <c r="AA9" s="1257"/>
      <c r="AB9" s="1257"/>
      <c r="AC9" s="1257"/>
      <c r="AD9" s="1257"/>
      <c r="AE9" s="1257"/>
      <c r="AF9" s="1257"/>
      <c r="AG9" s="1257"/>
      <c r="AH9" s="1257"/>
      <c r="AI9" s="1251" t="s">
        <v>449</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3"/>
      <c r="S10" s="1260"/>
      <c r="T10" s="1279"/>
      <c r="U10" s="1268"/>
      <c r="V10" s="1275"/>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70" zoomScaleNormal="85" zoomScaleSheetLayoutView="70" zoomScalePageLayoutView="70" workbookViewId="0">
      <selection activeCell="Q2" sqref="Q2:AK5"/>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280" t="s">
        <v>486</v>
      </c>
      <c r="R2" s="1280"/>
      <c r="S2" s="1280"/>
      <c r="T2" s="1280"/>
      <c r="U2" s="1280"/>
      <c r="V2" s="1280"/>
      <c r="W2" s="1280"/>
      <c r="X2" s="1280"/>
      <c r="Y2" s="1280"/>
      <c r="Z2" s="1280"/>
      <c r="AA2" s="1280"/>
      <c r="AB2" s="1280"/>
      <c r="AC2" s="1280"/>
      <c r="AD2" s="1280"/>
      <c r="AE2" s="1280"/>
      <c r="AF2" s="1280"/>
      <c r="AG2" s="1280"/>
      <c r="AH2" s="1280"/>
      <c r="AI2" s="1280"/>
      <c r="AJ2" s="1280"/>
      <c r="AK2" s="1280"/>
      <c r="AL2" s="784"/>
    </row>
    <row r="3" spans="1:38" ht="27" customHeight="1" thickBot="1">
      <c r="A3" s="1283" t="s">
        <v>6</v>
      </c>
      <c r="B3" s="1283"/>
      <c r="C3" s="1284"/>
      <c r="D3" s="1285" t="str">
        <f>IF(基本情報入力シート!M16="","",基本情報入力シート!M16)</f>
        <v/>
      </c>
      <c r="E3" s="1286"/>
      <c r="F3" s="1286"/>
      <c r="G3" s="1286"/>
      <c r="H3" s="1286"/>
      <c r="I3" s="1286"/>
      <c r="J3" s="1286"/>
      <c r="K3" s="1286"/>
      <c r="L3" s="1286"/>
      <c r="M3" s="1286"/>
      <c r="N3" s="1286"/>
      <c r="O3" s="1287"/>
      <c r="P3" s="470"/>
      <c r="Q3" s="1280"/>
      <c r="R3" s="1280"/>
      <c r="S3" s="1280"/>
      <c r="T3" s="1280"/>
      <c r="U3" s="1280"/>
      <c r="V3" s="1280"/>
      <c r="W3" s="1280"/>
      <c r="X3" s="1280"/>
      <c r="Y3" s="1280"/>
      <c r="Z3" s="1280"/>
      <c r="AA3" s="1280"/>
      <c r="AB3" s="1280"/>
      <c r="AC3" s="1280"/>
      <c r="AD3" s="1280"/>
      <c r="AE3" s="1280"/>
      <c r="AF3" s="1280"/>
      <c r="AG3" s="1280"/>
      <c r="AH3" s="1280"/>
      <c r="AI3" s="1280"/>
      <c r="AJ3" s="1280"/>
      <c r="AK3" s="1280"/>
      <c r="AL3" s="784"/>
    </row>
    <row r="4" spans="1:38" ht="21" customHeight="1" thickBot="1">
      <c r="A4" s="601"/>
      <c r="B4" s="601"/>
      <c r="C4" s="601"/>
      <c r="D4" s="602"/>
      <c r="E4" s="602"/>
      <c r="F4" s="602"/>
      <c r="G4" s="602"/>
      <c r="H4" s="602"/>
      <c r="I4" s="602"/>
      <c r="J4" s="602"/>
      <c r="K4" s="602"/>
      <c r="L4" s="602"/>
      <c r="M4" s="602"/>
      <c r="N4" s="602"/>
      <c r="O4" s="602"/>
      <c r="P4" s="473"/>
      <c r="Q4" s="1280"/>
      <c r="R4" s="1280"/>
      <c r="S4" s="1280"/>
      <c r="T4" s="1280"/>
      <c r="U4" s="1280"/>
      <c r="V4" s="1280"/>
      <c r="W4" s="1280"/>
      <c r="X4" s="1280"/>
      <c r="Y4" s="1280"/>
      <c r="Z4" s="1280"/>
      <c r="AA4" s="1280"/>
      <c r="AB4" s="1280"/>
      <c r="AC4" s="1280"/>
      <c r="AD4" s="1280"/>
      <c r="AE4" s="1280"/>
      <c r="AF4" s="1280"/>
      <c r="AG4" s="1280"/>
      <c r="AH4" s="1280"/>
      <c r="AI4" s="1280"/>
      <c r="AJ4" s="1280"/>
      <c r="AK4" s="1280"/>
      <c r="AL4" s="784"/>
    </row>
    <row r="5" spans="1:38" ht="27.75" customHeight="1" thickBot="1">
      <c r="A5" s="1252" t="s">
        <v>469</v>
      </c>
      <c r="B5" s="1253"/>
      <c r="C5" s="1253"/>
      <c r="D5" s="1253"/>
      <c r="E5" s="1253"/>
      <c r="F5" s="1253"/>
      <c r="G5" s="1253"/>
      <c r="H5" s="1253"/>
      <c r="I5" s="1253"/>
      <c r="J5" s="1253"/>
      <c r="K5" s="1253"/>
      <c r="L5" s="1253"/>
      <c r="M5" s="1253"/>
      <c r="N5" s="1253"/>
      <c r="O5" s="603" t="str">
        <f>IF(SUM(AH12:AH111)=0,"",SUM(AH12:AH111))</f>
        <v/>
      </c>
      <c r="P5" s="785"/>
      <c r="Q5" s="1280"/>
      <c r="R5" s="1280"/>
      <c r="S5" s="1280"/>
      <c r="T5" s="1280"/>
      <c r="U5" s="1280"/>
      <c r="V5" s="1280"/>
      <c r="W5" s="1280"/>
      <c r="X5" s="1280"/>
      <c r="Y5" s="1280"/>
      <c r="Z5" s="1280"/>
      <c r="AA5" s="1280"/>
      <c r="AB5" s="1280"/>
      <c r="AC5" s="1280"/>
      <c r="AD5" s="1280"/>
      <c r="AE5" s="1280"/>
      <c r="AF5" s="1280"/>
      <c r="AG5" s="1280"/>
      <c r="AH5" s="1280"/>
      <c r="AI5" s="1280"/>
      <c r="AJ5" s="1280"/>
      <c r="AK5" s="1280"/>
      <c r="AL5" s="784"/>
    </row>
    <row r="6" spans="1:38" ht="21" customHeight="1" thickBot="1">
      <c r="R6" s="604"/>
      <c r="S6" s="604"/>
      <c r="T6" s="180"/>
      <c r="AH6" s="605"/>
    </row>
    <row r="7" spans="1:38" ht="18" customHeight="1">
      <c r="A7" s="1288"/>
      <c r="B7" s="1290" t="s">
        <v>7</v>
      </c>
      <c r="C7" s="1291"/>
      <c r="D7" s="1291"/>
      <c r="E7" s="1291"/>
      <c r="F7" s="1291"/>
      <c r="G7" s="1291"/>
      <c r="H7" s="1291"/>
      <c r="I7" s="1291"/>
      <c r="J7" s="1291"/>
      <c r="K7" s="1292"/>
      <c r="L7" s="1296" t="s">
        <v>108</v>
      </c>
      <c r="M7" s="606"/>
      <c r="N7" s="607"/>
      <c r="O7" s="1298" t="s">
        <v>126</v>
      </c>
      <c r="P7" s="1302" t="s">
        <v>68</v>
      </c>
      <c r="Q7" s="1296" t="s">
        <v>477</v>
      </c>
      <c r="R7" s="1304" t="s">
        <v>410</v>
      </c>
      <c r="S7" s="1306" t="s">
        <v>441</v>
      </c>
      <c r="T7" s="1316" t="s">
        <v>450</v>
      </c>
      <c r="U7" s="1317"/>
      <c r="V7" s="1317"/>
      <c r="W7" s="1317"/>
      <c r="X7" s="1317"/>
      <c r="Y7" s="1317"/>
      <c r="Z7" s="1317"/>
      <c r="AA7" s="1317"/>
      <c r="AB7" s="1317"/>
      <c r="AC7" s="1317"/>
      <c r="AD7" s="1317"/>
      <c r="AE7" s="1317"/>
      <c r="AF7" s="1317"/>
      <c r="AG7" s="1317"/>
      <c r="AH7" s="1317"/>
      <c r="AI7" s="1317"/>
      <c r="AJ7" s="1317"/>
      <c r="AK7" s="1317"/>
      <c r="AL7" s="1318"/>
    </row>
    <row r="8" spans="1:38" ht="21.75" customHeight="1">
      <c r="A8" s="1289"/>
      <c r="B8" s="1293"/>
      <c r="C8" s="1294"/>
      <c r="D8" s="1294"/>
      <c r="E8" s="1294"/>
      <c r="F8" s="1294"/>
      <c r="G8" s="1294"/>
      <c r="H8" s="1294"/>
      <c r="I8" s="1294"/>
      <c r="J8" s="1294"/>
      <c r="K8" s="1295"/>
      <c r="L8" s="1297"/>
      <c r="M8" s="1300" t="s">
        <v>182</v>
      </c>
      <c r="N8" s="1301"/>
      <c r="O8" s="1299"/>
      <c r="P8" s="1303"/>
      <c r="Q8" s="1297"/>
      <c r="R8" s="1305"/>
      <c r="S8" s="1307"/>
      <c r="T8" s="1319" t="s">
        <v>99</v>
      </c>
      <c r="U8" s="1310" t="s">
        <v>425</v>
      </c>
      <c r="V8" s="1312" t="s">
        <v>442</v>
      </c>
      <c r="W8" s="1313"/>
      <c r="X8" s="1313"/>
      <c r="Y8" s="1313"/>
      <c r="Z8" s="1313"/>
      <c r="AA8" s="1313"/>
      <c r="AB8" s="1313"/>
      <c r="AC8" s="1313"/>
      <c r="AD8" s="1313"/>
      <c r="AE8" s="1313"/>
      <c r="AF8" s="1313"/>
      <c r="AG8" s="1314"/>
      <c r="AH8" s="1248" t="s">
        <v>440</v>
      </c>
      <c r="AI8" s="1308" t="s">
        <v>411</v>
      </c>
      <c r="AJ8" s="1308"/>
      <c r="AK8" s="1308"/>
      <c r="AL8" s="1309"/>
    </row>
    <row r="9" spans="1:38" ht="13.5" customHeight="1">
      <c r="A9" s="1289"/>
      <c r="B9" s="1293"/>
      <c r="C9" s="1294"/>
      <c r="D9" s="1294"/>
      <c r="E9" s="1294"/>
      <c r="F9" s="1294"/>
      <c r="G9" s="1294"/>
      <c r="H9" s="1294"/>
      <c r="I9" s="1294"/>
      <c r="J9" s="1294"/>
      <c r="K9" s="1295"/>
      <c r="L9" s="1297"/>
      <c r="M9" s="608"/>
      <c r="N9" s="609"/>
      <c r="O9" s="1299"/>
      <c r="P9" s="1303"/>
      <c r="Q9" s="1297"/>
      <c r="R9" s="1305"/>
      <c r="S9" s="1307"/>
      <c r="T9" s="1260"/>
      <c r="U9" s="1311"/>
      <c r="V9" s="1315"/>
      <c r="W9" s="1315"/>
      <c r="X9" s="1315"/>
      <c r="Y9" s="1315"/>
      <c r="Z9" s="1315"/>
      <c r="AA9" s="1315"/>
      <c r="AB9" s="1315"/>
      <c r="AC9" s="1315"/>
      <c r="AD9" s="1315"/>
      <c r="AE9" s="1315"/>
      <c r="AF9" s="1315"/>
      <c r="AG9" s="1301"/>
      <c r="AH9" s="1249"/>
      <c r="AI9" s="1281"/>
      <c r="AJ9" s="1282"/>
      <c r="AK9" s="729"/>
      <c r="AL9" s="742"/>
    </row>
    <row r="10" spans="1:38" ht="150" customHeight="1">
      <c r="A10" s="1289"/>
      <c r="B10" s="1293"/>
      <c r="C10" s="1294"/>
      <c r="D10" s="1294"/>
      <c r="E10" s="1294"/>
      <c r="F10" s="1294"/>
      <c r="G10" s="1294"/>
      <c r="H10" s="1294"/>
      <c r="I10" s="1294"/>
      <c r="J10" s="1294"/>
      <c r="K10" s="1295"/>
      <c r="L10" s="1297"/>
      <c r="M10" s="610" t="s">
        <v>183</v>
      </c>
      <c r="N10" s="610" t="s">
        <v>184</v>
      </c>
      <c r="O10" s="1299"/>
      <c r="P10" s="1303"/>
      <c r="Q10" s="1297"/>
      <c r="R10" s="1305"/>
      <c r="S10" s="1307"/>
      <c r="T10" s="1260"/>
      <c r="U10" s="1311"/>
      <c r="V10" s="1315"/>
      <c r="W10" s="1315"/>
      <c r="X10" s="1315"/>
      <c r="Y10" s="1315"/>
      <c r="Z10" s="1315"/>
      <c r="AA10" s="1315"/>
      <c r="AB10" s="1315"/>
      <c r="AC10" s="1315"/>
      <c r="AD10" s="1315"/>
      <c r="AE10" s="1315"/>
      <c r="AF10" s="1315"/>
      <c r="AG10" s="1301"/>
      <c r="AH10" s="1249"/>
      <c r="AI10" s="643" t="s">
        <v>426</v>
      </c>
      <c r="AJ10" s="644" t="s">
        <v>427</v>
      </c>
      <c r="AK10" s="729" t="s">
        <v>482</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455</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349</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350</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351</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352</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353</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354</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355</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356</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357</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358</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328</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329</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339</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340</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341</v>
      </c>
      <c r="B31" s="1321"/>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0" t="s">
        <v>342</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343</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344</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345</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346</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347</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348</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456</v>
      </c>
      <c r="B1" s="6"/>
      <c r="C1" s="6"/>
    </row>
    <row r="2" spans="1:7" ht="27.75" customHeight="1">
      <c r="A2" s="1338" t="s">
        <v>29</v>
      </c>
      <c r="B2" s="1330"/>
      <c r="C2" s="654" t="s">
        <v>364</v>
      </c>
      <c r="E2" s="1335" t="s">
        <v>82</v>
      </c>
      <c r="F2" s="1336"/>
      <c r="G2" s="1336"/>
    </row>
    <row r="3" spans="1:7" ht="18" customHeight="1">
      <c r="A3" s="593" t="s">
        <v>30</v>
      </c>
      <c r="B3" s="594"/>
      <c r="C3" s="655">
        <v>2.4E-2</v>
      </c>
      <c r="E3" s="1342" t="s">
        <v>330</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2022-08-08T01:48:34Z</dcterms:modified>
</cp:coreProperties>
</file>