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237\Desktop\"/>
    </mc:Choice>
  </mc:AlternateContent>
  <workbookProtection workbookAlgorithmName="SHA-512" workbookHashValue="6cNmgq98B+H4rrZkYGI4uaHbi24vxHkEkRE56vk2odqQanJXVVnaVzQvdptksL+smsMmpFjEAXjxcmS5I4SreA==" workbookSaltValue="uraaOnj9ARtDKT9EljNr6g==" workbookSpinCount="100000" lockStructure="1"/>
  <bookViews>
    <workbookView xWindow="0" yWindow="0" windowWidth="20490" windowHeight="73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<sst xmlns="http://schemas.openxmlformats.org/spreadsheetml/2006/main" count="228" uniqueCount="113">
  <si>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</si>
  <si>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</si>
  <si>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</si>
  <si>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</si>
  <si>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</si>
  <si>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</si>
  <si>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</si>
  <si>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</si>
  <si>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</si>
  <si>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</si>
  <si>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</si>
  <si>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</si>
  <si>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</si>
  <si>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</si>
  <si>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</si>
  <si>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</si>
  <si>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</si>
  <si>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</si>
  <si>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</si>
  <si>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</si>
  <si>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</si>
  <si>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</si>
  <si>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</si>
  <si>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</si>
  <si>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</si>
  <si>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</si>
  <si>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</si>
  <si>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</si>
  <si>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</si>
  <si>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</si>
  <si>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</si>
  <si>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</si>
  <si>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</si>
  <si>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</si>
  <si>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</si>
  <si>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</si>
  <si>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</si>
  <si>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</si>
  <si>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</si>
  <si>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</si>
  <si>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</si>
  <si>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</si>
  <si>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</si>
  <si>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</si>
  <si>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</si>
  <si>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</si>
  <si>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</si>
  <si>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</si>
  <si>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</si>
  <si>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</si>
  <si>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</si>
  <si>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</si>
  <si>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</si>
  <si>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</si>
  <si>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</si>
  <si>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</si>
  <si>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</si>
  <si>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</si>
  <si>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</si>
  <si>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</si>
  <si>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</si>
  <si>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</si>
  <si>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</si>
  <si>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</si>
  <si>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</si>
  <si>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</si>
  <si>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</si>
  <si>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</si>
  <si>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</si>
  <si>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</si>
  <si>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</si>
  <si>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</si>
  <si>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</si>
  <si>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</si>
  <si>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</si>
  <si>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</si>
  <si>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</si>
  <si>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</si>
  <si>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</si>
  <si>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</si>
  <si>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</si>
  <si>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</si>
  <si>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</si>
  <si>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</si>
  <si>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</si>
  <si>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</si>
  <si>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</si>
  <si>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</si>
  <si>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</si>
  <si>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</si>
  <si>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</si>
  <si>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</si>
  <si>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</si>
  <si>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武豊町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</si>
  <si>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</si>
  <si>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</si>
  <si>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</si>
  <si>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</si>
  <si>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</si>
  <si>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</si>
  <si>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</si>
  <si>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</si>
  <si>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</si>
  <si>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</si>
  <si>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</si>
  <si>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</si>
  <si>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</si>
  <si>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</si>
  <si>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</si>
  <si>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</si>
  <si>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例年115％以上で推移し、②累積欠損金は0であることから、収支は継続して黒字であることを示しています。令和２年度は長期前受金戻入の減少や総係費の増加等により、①は減少しましたが、類似団体平均値との比較から、単年度での収益性が高いことが分かります。
　③流動比率は依然として100％を超えており、他団体平均値を上回っていることからも、短期的な債務に対する支払い能力が高いことが分かります。令和２年度は未払金の減少により上昇しました。
　④企業債残高対給水収益比率は、平成７年度を最後に企業債の新規借り入れを行っていないため年々減少傾向にあります。類似団体平均値を大きく下回り、良好な財政状況であると言えます。
　⑤料金回収率は例年110％以上を維持していることから、給水にかかる費用が給水収益で賄えていることが分かります。令和２年度は、新型コロナウィルス感染症に伴う基本料金の減免等により、減少しました。
　経営健全化を目指し費用削減を進めており、⑥給水原価は類似団体平均値を大幅に下回り、給水に係る費用が少なく抑えられていることが分かります。
　⑦施設利用率は給水量の増減に左右されるものの、類似団体平均値を上回り、施設は効率的に稼働しています。
　⑧有収率は例年、類似団体平均値と比較して高く、事業の収益性が高いことが分かります。</t>
    <rPh sb="15" eb="17">
      <t>イジョウ</t>
    </rPh>
    <rPh sb="77" eb="78">
      <t>ソウ</t>
    </rPh>
    <rPh sb="78" eb="79">
      <t>カカリ</t>
    </rPh>
    <rPh sb="79" eb="80">
      <t>ヒ</t>
    </rPh>
    <rPh sb="327" eb="329">
      <t>イジョウ</t>
    </rPh>
    <rPh sb="376" eb="378">
      <t>シンガタ</t>
    </rPh>
    <rPh sb="385" eb="388">
      <t>カンセンショウ</t>
    </rPh>
    <rPh sb="389" eb="390">
      <t>トモナ</t>
    </rPh>
    <rPh sb="391" eb="393">
      <t>キホン</t>
    </rPh>
    <rPh sb="393" eb="395">
      <t>リョウキン</t>
    </rPh>
    <rPh sb="396" eb="398">
      <t>ゲンメン</t>
    </rPh>
    <rPh sb="398" eb="399">
      <t>ナド</t>
    </rPh>
    <phoneticPr fontId="4"/>
  </si>
  <si>
    <t>　①有形固定資産減価償却率は、類似団体平均値を下回っているものの、施設更新に伴い減価償却費が増加しているため、年々高くなっています。
　②管路経年化率は、令和２年度は配水管布設替工事の成果などにより若干改善しましたが、類似団体平均値を上回っており、法定耐用年数を超過した老朽管が多いことを示しています。
　③管路更新率は、0.6％前後で推移し、類似団体平均値と同水準です。しかしながら、基幹管路の耐震化工事を優先的に行っているため、②からも耐用年数を超えている老朽管に対し更新のペースが追いついていない状況です。
　今後は基幹管路の耐震化工事が終わり次第、計画的に小口径の老朽管の更新を行っていく予定です。</t>
    <rPh sb="99" eb="101">
      <t>ジャッカン</t>
    </rPh>
    <rPh sb="101" eb="103">
      <t>カイゼン</t>
    </rPh>
    <rPh sb="117" eb="119">
      <t>ウワマワ</t>
    </rPh>
    <phoneticPr fontId="4"/>
  </si>
  <si>
    <t>　経営に関する指標から、現在は比較的健全な経営が出来ていると言えます。しかし、今後は人口減少等による給水収益の減少、減価償却費等の費用の増加傾向から、収益性の低下が予想されます。
　老朽管の更新が遅れており、更に、今後10～20年間で更新需要のピークを迎えます。電気機械設備の更新も必要であり、計画的な施設の更新とその財源の確保が必要です。
　水道事業ビジョン（経営戦略）を令和２年度に策定しており、令和７年度までに見直し予定です。今後は、ビジョンに掲げる「安全安心な水を安定して供給する」「災害に強い施設・体制を構築する」「基盤強化により事業を未来へつなげる」の３つの基本目標の実現に努めます。これら目標の実現に向けて、施設の計画的な更新と、官民連携や広域連携、水道料金適正化に向けた取組により健全経営の確保を図っています。</t>
    <rPh sb="104" eb="105">
      <t>サラ</t>
    </rPh>
    <rPh sb="172" eb="174">
      <t>スイドウ</t>
    </rPh>
    <rPh sb="174" eb="176">
      <t>ジギョウ</t>
    </rPh>
    <rPh sb="181" eb="183">
      <t>ケイエイ</t>
    </rPh>
    <rPh sb="183" eb="185">
      <t>センリャク</t>
    </rPh>
    <rPh sb="187" eb="189">
      <t>レイワ</t>
    </rPh>
    <rPh sb="190" eb="192">
      <t>ネンド</t>
    </rPh>
    <rPh sb="193" eb="195">
      <t>サクテイ</t>
    </rPh>
    <rPh sb="200" eb="202">
      <t>レイワ</t>
    </rPh>
    <rPh sb="203" eb="204">
      <t>ネン</t>
    </rPh>
    <rPh sb="204" eb="205">
      <t>ド</t>
    </rPh>
    <rPh sb="208" eb="210">
      <t>ミナオ</t>
    </rPh>
    <rPh sb="211" eb="213">
      <t>ヨテイ</t>
    </rPh>
    <rPh sb="216" eb="21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</si>
</sst>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0.47</c:v>
                </c:pt>
                <c:pt idx="1">
                  <c:v>0.74</c:v>
                </c:pt>
                <c:pt idx="2">
                  <c:v>0.5</c:v>
                </c:pt>
                <c:pt idx="3">
                  <c:v>0.7</c:v>
                </c:pt>
                <c:pt idx="4">
                  <c:v>0.69</c:v>
                </c:pt>
              </c:numCache>
            </c:numRef>
          </c:val>
          <c:extLst>
            <c:ext xmlns:c16="http://schemas.microsoft.com/office/drawing/2014/chart" uri="{C3380CC4-5D6E-409C-BE32-E72D297353CC}">
              <c16:uniqueId val="{00000000-CDDC-418D-AC56-45A72650597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CDDC-418D-AC56-45A72650597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61.89</c:v>
                </c:pt>
                <c:pt idx="1">
                  <c:v>63.39</c:v>
                </c:pt>
                <c:pt idx="2">
                  <c:v>60.67</c:v>
                </c:pt>
                <c:pt idx="3">
                  <c:v>60.27</c:v>
                </c:pt>
                <c:pt idx="4">
                  <c:v>61.71</c:v>
                </c:pt>
              </c:numCache>
            </c:numRef>
          </c:val>
          <c:extLst>
            <c:ext xmlns:c16="http://schemas.microsoft.com/office/drawing/2014/chart" uri="{C3380CC4-5D6E-409C-BE32-E72D297353CC}">
              <c16:uniqueId val="{00000000-835C-4328-9EA6-14422B191D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835C-4328-9EA6-14422B191D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92.02</c:v>
                </c:pt>
                <c:pt idx="1">
                  <c:v>91.73</c:v>
                </c:pt>
                <c:pt idx="2">
                  <c:v>92.95</c:v>
                </c:pt>
                <c:pt idx="3">
                  <c:v>93.57</c:v>
                </c:pt>
                <c:pt idx="4">
                  <c:v>94.25</c:v>
                </c:pt>
              </c:numCache>
            </c:numRef>
          </c:val>
          <c:extLst>
            <c:ext xmlns:c16="http://schemas.microsoft.com/office/drawing/2014/chart" uri="{C3380CC4-5D6E-409C-BE32-E72D297353CC}">
              <c16:uniqueId val="{00000000-6CF2-46D9-8AD0-42E253CB192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CF2-46D9-8AD0-42E253CB192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119.78</c:v>
                </c:pt>
                <c:pt idx="1">
                  <c:v>120.63</c:v>
                </c:pt>
                <c:pt idx="2">
                  <c:v>123.72</c:v>
                </c:pt>
                <c:pt idx="3">
                  <c:v>118.03</c:v>
                </c:pt>
                <c:pt idx="4">
                  <c:v>116.64</c:v>
                </c:pt>
              </c:numCache>
            </c:numRef>
          </c:val>
          <c:extLst>
            <c:ext xmlns:c16="http://schemas.microsoft.com/office/drawing/2014/chart" uri="{C3380CC4-5D6E-409C-BE32-E72D297353CC}">
              <c16:uniqueId val="{00000000-D628-4812-A284-0B6755419D9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D628-4812-A284-0B6755419D9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43.59</c:v>
                </c:pt>
                <c:pt idx="1">
                  <c:v>44.47</c:v>
                </c:pt>
                <c:pt idx="2">
                  <c:v>45.05</c:v>
                </c:pt>
                <c:pt idx="3">
                  <c:v>45.92</c:v>
                </c:pt>
                <c:pt idx="4">
                  <c:v>46.49</c:v>
                </c:pt>
              </c:numCache>
            </c:numRef>
          </c:val>
          <c:extLst>
            <c:ext xmlns:c16="http://schemas.microsoft.com/office/drawing/2014/chart" uri="{C3380CC4-5D6E-409C-BE32-E72D297353CC}">
              <c16:uniqueId val="{00000000-9C0E-4309-BC91-BF0D73CB5C3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9C0E-4309-BC91-BF0D73CB5C3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23.81</c:v>
                </c:pt>
                <c:pt idx="1">
                  <c:v>23.96</c:v>
                </c:pt>
                <c:pt idx="2">
                  <c:v>24.36</c:v>
                </c:pt>
                <c:pt idx="3">
                  <c:v>24.39</c:v>
                </c:pt>
                <c:pt idx="4">
                  <c:v>22.65</c:v>
                </c:pt>
              </c:numCache>
            </c:numRef>
          </c:val>
          <c:extLst>
            <c:ext xmlns:c16="http://schemas.microsoft.com/office/drawing/2014/chart" uri="{C3380CC4-5D6E-409C-BE32-E72D297353CC}">
              <c16:uniqueId val="{00000000-B23A-4F3E-BBD7-4A1BC417A55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B23A-4F3E-BBD7-4A1BC417A55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91-417F-800C-B86D76ECC6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8991-417F-800C-B86D76ECC6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1020.89</c:v>
                </c:pt>
                <c:pt idx="1">
                  <c:v>971.31</c:v>
                </c:pt>
                <c:pt idx="2">
                  <c:v>548.78</c:v>
                </c:pt>
                <c:pt idx="3">
                  <c:v>690.76</c:v>
                </c:pt>
                <c:pt idx="4">
                  <c:v>698.85</c:v>
                </c:pt>
              </c:numCache>
            </c:numRef>
          </c:val>
          <c:extLst>
            <c:ext xmlns:c16="http://schemas.microsoft.com/office/drawing/2014/chart" uri="{C3380CC4-5D6E-409C-BE32-E72D297353CC}">
              <c16:uniqueId val="{00000000-5139-4275-B1FE-99A4D5CC7D9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5139-4275-B1FE-99A4D5CC7D9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36.36</c:v>
                </c:pt>
                <c:pt idx="1">
                  <c:v>30.95</c:v>
                </c:pt>
                <c:pt idx="2">
                  <c:v>27.49</c:v>
                </c:pt>
                <c:pt idx="3">
                  <c:v>22.48</c:v>
                </c:pt>
                <c:pt idx="4">
                  <c:v>17.45</c:v>
                </c:pt>
              </c:numCache>
            </c:numRef>
          </c:val>
          <c:extLst>
            <c:ext xmlns:c16="http://schemas.microsoft.com/office/drawing/2014/chart" uri="{C3380CC4-5D6E-409C-BE32-E72D297353CC}">
              <c16:uniqueId val="{00000000-1732-4172-B999-58771E136BB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1732-4172-B999-58771E136BB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121.76</c:v>
                </c:pt>
                <c:pt idx="1">
                  <c:v>121.21</c:v>
                </c:pt>
                <c:pt idx="2">
                  <c:v>125.83</c:v>
                </c:pt>
                <c:pt idx="3">
                  <c:v>117.52</c:v>
                </c:pt>
                <c:pt idx="4">
                  <c:v>112.02</c:v>
                </c:pt>
              </c:numCache>
            </c:numRef>
          </c:val>
          <c:extLst>
            <c:ext xmlns:c16="http://schemas.microsoft.com/office/drawing/2014/chart" uri="{C3380CC4-5D6E-409C-BE32-E72D297353CC}">
              <c16:uniqueId val="{00000000-2D03-4498-9D0C-A61280CCB2D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2D03-4498-9D0C-A61280CCB2D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112.99</c:v>
                </c:pt>
                <c:pt idx="1">
                  <c:v>114.28</c:v>
                </c:pt>
                <c:pt idx="2">
                  <c:v>108.85</c:v>
                </c:pt>
                <c:pt idx="3">
                  <c:v>116.41</c:v>
                </c:pt>
                <c:pt idx="4">
                  <c:v>117.91</c:v>
                </c:pt>
              </c:numCache>
            </c:numRef>
          </c:val>
          <c:extLst>
            <c:ext xmlns:c16="http://schemas.microsoft.com/office/drawing/2014/chart" uri="{C3380CC4-5D6E-409C-BE32-E72D297353CC}">
              <c16:uniqueId val="{00000000-4287-47E0-8EF2-6B4251AE417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4287-47E0-8EF2-6B4251AE417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3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武豊町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43588</v>
      </c>
      <c r="AM8" s="71"/>
      <c r="AN8" s="71"/>
      <c r="AO8" s="71"/>
      <c r="AP8" s="71"/>
      <c r="AQ8" s="71"/>
      <c r="AR8" s="71"/>
      <c r="AS8" s="71"/>
      <c r="AT8" s="67">
        <f>データ!$S$6</f>
        <v>26.38</v>
      </c>
      <c r="AU8" s="68"/>
      <c r="AV8" s="68"/>
      <c r="AW8" s="68"/>
      <c r="AX8" s="68"/>
      <c r="AY8" s="68"/>
      <c r="AZ8" s="68"/>
      <c r="BA8" s="68"/>
      <c r="BB8" s="70">
        <f>データ!$T$6</f>
        <v>1652.31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95.95</v>
      </c>
      <c r="J10" s="68"/>
      <c r="K10" s="68"/>
      <c r="L10" s="68"/>
      <c r="M10" s="68"/>
      <c r="N10" s="68"/>
      <c r="O10" s="69"/>
      <c r="P10" s="70">
        <f>データ!$P$6</f>
        <v>99.94</v>
      </c>
      <c r="Q10" s="70"/>
      <c r="R10" s="70"/>
      <c r="S10" s="70"/>
      <c r="T10" s="70"/>
      <c r="U10" s="70"/>
      <c r="V10" s="70"/>
      <c r="W10" s="71">
        <f>データ!$Q$6</f>
        <v>2530</v>
      </c>
      <c r="X10" s="71"/>
      <c r="Y10" s="71"/>
      <c r="Z10" s="71"/>
      <c r="AA10" s="71"/>
      <c r="AB10" s="71"/>
      <c r="AC10" s="71"/>
      <c r="AD10" s="2"/>
      <c r="AE10" s="2"/>
      <c r="AF10" s="2"/>
      <c r="AG10" s="2"/>
      <c r="AH10" s="4"/>
      <c r="AI10" s="4"/>
      <c r="AJ10" s="4"/>
      <c r="AK10" s="4"/>
      <c r="AL10" s="71">
        <f>データ!$U$6</f>
        <v>43522</v>
      </c>
      <c r="AM10" s="71"/>
      <c r="AN10" s="71"/>
      <c r="AO10" s="71"/>
      <c r="AP10" s="71"/>
      <c r="AQ10" s="71"/>
      <c r="AR10" s="71"/>
      <c r="AS10" s="71"/>
      <c r="AT10" s="67">
        <f>データ!$V$6</f>
        <v>25.82</v>
      </c>
      <c r="AU10" s="68"/>
      <c r="AV10" s="68"/>
      <c r="AW10" s="68"/>
      <c r="AX10" s="68"/>
      <c r="AY10" s="68"/>
      <c r="AZ10" s="68"/>
      <c r="BA10" s="68"/>
      <c r="BB10" s="70">
        <f>データ!$W$6</f>
        <v>1685.59</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KXBG7WAOHpf1UtXGTHaHtM9JSyQMtgtqWrs28hXFSZXt/RV5SWqBxyJY78ndgsjAlTwhWqYRMdLBiNOgAdlMQ==" saltValue="a52n0Ye2DSVU/zdVy7G6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234478</v>
      </c>
      <c r="D6" s="34">
        <f t="shared" si="3"/>
        <v>46</v>
      </c>
      <c r="E6" s="34">
        <f t="shared" si="3"/>
        <v>1</v>
      </c>
      <c r="F6" s="34">
        <f t="shared" si="3"/>
        <v>0</v>
      </c>
      <c r="G6" s="34">
        <f t="shared" si="3"/>
        <v>1</v>
      </c>
      <c r="H6" s="34" t="str">
        <f t="shared" si="3"/>
        <v>愛知県　武豊町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95.95</v>
      </c>
      <c r="P6" s="35">
        <f t="shared" si="3"/>
        <v>99.94</v>
      </c>
      <c r="Q6" s="35">
        <f t="shared" si="3"/>
        <v>2530</v>
      </c>
      <c r="R6" s="35">
        <f t="shared" si="3"/>
        <v>43588</v>
      </c>
      <c r="S6" s="35">
        <f t="shared" si="3"/>
        <v>26.38</v>
      </c>
      <c r="T6" s="35">
        <f t="shared" si="3"/>
        <v>1652.31</v>
      </c>
      <c r="U6" s="35">
        <f t="shared" si="3"/>
        <v>43522</v>
      </c>
      <c r="V6" s="35">
        <f t="shared" si="3"/>
        <v>25.82</v>
      </c>
      <c r="W6" s="35">
        <f t="shared" si="3"/>
        <v>1685.59</v>
      </c>
      <c r="X6" s="36">
        <f>IF(X7="",NA(),X7)</f>
        <v>119.78</v>
      </c>
      <c r="Y6" s="36">
        <f t="shared" ref="Y6:AG6" si="4">IF(Y7="",NA(),Y7)</f>
        <v>120.63</v>
      </c>
      <c r="Z6" s="36">
        <f t="shared" si="4"/>
        <v>123.72</v>
      </c>
      <c r="AA6" s="36">
        <f t="shared" si="4"/>
        <v>118.03</v>
      </c>
      <c r="AB6" s="36">
        <f t="shared" si="4"/>
        <v>116.64</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1020.89</v>
      </c>
      <c r="AU6" s="36">
        <f t="shared" ref="AU6:BC6" si="6">IF(AU7="",NA(),AU7)</f>
        <v>971.31</v>
      </c>
      <c r="AV6" s="36">
        <f t="shared" si="6"/>
        <v>548.78</v>
      </c>
      <c r="AW6" s="36">
        <f t="shared" si="6"/>
        <v>690.76</v>
      </c>
      <c r="AX6" s="36">
        <f t="shared" si="6"/>
        <v>698.85</v>
      </c>
      <c r="AY6" s="36">
        <f t="shared" si="6"/>
        <v>377.63</v>
      </c>
      <c r="AZ6" s="36">
        <f t="shared" si="6"/>
        <v>357.34</v>
      </c>
      <c r="BA6" s="36">
        <f t="shared" si="6"/>
        <v>366.03</v>
      </c>
      <c r="BB6" s="36">
        <f t="shared" si="6"/>
        <v>365.18</v>
      </c>
      <c r="BC6" s="36">
        <f t="shared" si="6"/>
        <v>327.77</v>
      </c>
      <c r="BD6" s="35" t="str">
        <f>IF(BD7="","",IF(BD7="-","【-】","【"&amp;SUBSTITUTE(TEXT(BD7,"#,##0.00"),"-","△")&amp;"】"))</f>
        <v>【260.31】</v>
      </c>
      <c r="BE6" s="36">
        <f>IF(BE7="",NA(),BE7)</f>
        <v>36.36</v>
      </c>
      <c r="BF6" s="36">
        <f t="shared" ref="BF6:BN6" si="7">IF(BF7="",NA(),BF7)</f>
        <v>30.95</v>
      </c>
      <c r="BG6" s="36">
        <f t="shared" si="7"/>
        <v>27.49</v>
      </c>
      <c r="BH6" s="36">
        <f t="shared" si="7"/>
        <v>22.48</v>
      </c>
      <c r="BI6" s="36">
        <f t="shared" si="7"/>
        <v>17.45</v>
      </c>
      <c r="BJ6" s="36">
        <f t="shared" si="7"/>
        <v>364.71</v>
      </c>
      <c r="BK6" s="36">
        <f t="shared" si="7"/>
        <v>373.69</v>
      </c>
      <c r="BL6" s="36">
        <f t="shared" si="7"/>
        <v>370.12</v>
      </c>
      <c r="BM6" s="36">
        <f t="shared" si="7"/>
        <v>371.65</v>
      </c>
      <c r="BN6" s="36">
        <f t="shared" si="7"/>
        <v>397.1</v>
      </c>
      <c r="BO6" s="35" t="str">
        <f>IF(BO7="","",IF(BO7="-","【-】","【"&amp;SUBSTITUTE(TEXT(BO7,"#,##0.00"),"-","△")&amp;"】"))</f>
        <v>【275.67】</v>
      </c>
      <c r="BP6" s="36">
        <f>IF(BP7="",NA(),BP7)</f>
        <v>121.76</v>
      </c>
      <c r="BQ6" s="36">
        <f t="shared" ref="BQ6:BY6" si="8">IF(BQ7="",NA(),BQ7)</f>
        <v>121.21</v>
      </c>
      <c r="BR6" s="36">
        <f t="shared" si="8"/>
        <v>125.83</v>
      </c>
      <c r="BS6" s="36">
        <f t="shared" si="8"/>
        <v>117.52</v>
      </c>
      <c r="BT6" s="36">
        <f t="shared" si="8"/>
        <v>112.02</v>
      </c>
      <c r="BU6" s="36">
        <f t="shared" si="8"/>
        <v>100.65</v>
      </c>
      <c r="BV6" s="36">
        <f t="shared" si="8"/>
        <v>99.87</v>
      </c>
      <c r="BW6" s="36">
        <f t="shared" si="8"/>
        <v>100.42</v>
      </c>
      <c r="BX6" s="36">
        <f t="shared" si="8"/>
        <v>98.77</v>
      </c>
      <c r="BY6" s="36">
        <f t="shared" si="8"/>
        <v>95.79</v>
      </c>
      <c r="BZ6" s="35" t="str">
        <f>IF(BZ7="","",IF(BZ7="-","【-】","【"&amp;SUBSTITUTE(TEXT(BZ7,"#,##0.00"),"-","△")&amp;"】"))</f>
        <v>【100.05】</v>
      </c>
      <c r="CA6" s="36">
        <f>IF(CA7="",NA(),CA7)</f>
        <v>112.99</v>
      </c>
      <c r="CB6" s="36">
        <f t="shared" ref="CB6:CJ6" si="9">IF(CB7="",NA(),CB7)</f>
        <v>114.28</v>
      </c>
      <c r="CC6" s="36">
        <f t="shared" si="9"/>
        <v>108.85</v>
      </c>
      <c r="CD6" s="36">
        <f t="shared" si="9"/>
        <v>116.41</v>
      </c>
      <c r="CE6" s="36">
        <f t="shared" si="9"/>
        <v>117.91</v>
      </c>
      <c r="CF6" s="36">
        <f t="shared" si="9"/>
        <v>170.19</v>
      </c>
      <c r="CG6" s="36">
        <f t="shared" si="9"/>
        <v>171.81</v>
      </c>
      <c r="CH6" s="36">
        <f t="shared" si="9"/>
        <v>171.67</v>
      </c>
      <c r="CI6" s="36">
        <f t="shared" si="9"/>
        <v>173.67</v>
      </c>
      <c r="CJ6" s="36">
        <f t="shared" si="9"/>
        <v>171.13</v>
      </c>
      <c r="CK6" s="35" t="str">
        <f>IF(CK7="","",IF(CK7="-","【-】","【"&amp;SUBSTITUTE(TEXT(CK7,"#,##0.00"),"-","△")&amp;"】"))</f>
        <v>【166.40】</v>
      </c>
      <c r="CL6" s="36">
        <f>IF(CL7="",NA(),CL7)</f>
        <v>61.89</v>
      </c>
      <c r="CM6" s="36">
        <f t="shared" ref="CM6:CU6" si="10">IF(CM7="",NA(),CM7)</f>
        <v>63.39</v>
      </c>
      <c r="CN6" s="36">
        <f t="shared" si="10"/>
        <v>60.67</v>
      </c>
      <c r="CO6" s="36">
        <f t="shared" si="10"/>
        <v>60.27</v>
      </c>
      <c r="CP6" s="36">
        <f t="shared" si="10"/>
        <v>61.71</v>
      </c>
      <c r="CQ6" s="36">
        <f t="shared" si="10"/>
        <v>59.01</v>
      </c>
      <c r="CR6" s="36">
        <f t="shared" si="10"/>
        <v>60.03</v>
      </c>
      <c r="CS6" s="36">
        <f t="shared" si="10"/>
        <v>59.74</v>
      </c>
      <c r="CT6" s="36">
        <f t="shared" si="10"/>
        <v>59.67</v>
      </c>
      <c r="CU6" s="36">
        <f t="shared" si="10"/>
        <v>60.12</v>
      </c>
      <c r="CV6" s="35" t="str">
        <f>IF(CV7="","",IF(CV7="-","【-】","【"&amp;SUBSTITUTE(TEXT(CV7,"#,##0.00"),"-","△")&amp;"】"))</f>
        <v>【60.69】</v>
      </c>
      <c r="CW6" s="36">
        <f>IF(CW7="",NA(),CW7)</f>
        <v>92.02</v>
      </c>
      <c r="CX6" s="36">
        <f t="shared" ref="CX6:DF6" si="11">IF(CX7="",NA(),CX7)</f>
        <v>91.73</v>
      </c>
      <c r="CY6" s="36">
        <f t="shared" si="11"/>
        <v>92.95</v>
      </c>
      <c r="CZ6" s="36">
        <f t="shared" si="11"/>
        <v>93.57</v>
      </c>
      <c r="DA6" s="36">
        <f t="shared" si="11"/>
        <v>94.25</v>
      </c>
      <c r="DB6" s="36">
        <f t="shared" si="11"/>
        <v>85.37</v>
      </c>
      <c r="DC6" s="36">
        <f t="shared" si="11"/>
        <v>84.81</v>
      </c>
      <c r="DD6" s="36">
        <f t="shared" si="11"/>
        <v>84.8</v>
      </c>
      <c r="DE6" s="36">
        <f t="shared" si="11"/>
        <v>84.6</v>
      </c>
      <c r="DF6" s="36">
        <f t="shared" si="11"/>
        <v>84.24</v>
      </c>
      <c r="DG6" s="35" t="str">
        <f>IF(DG7="","",IF(DG7="-","【-】","【"&amp;SUBSTITUTE(TEXT(DG7,"#,##0.00"),"-","△")&amp;"】"))</f>
        <v>【89.82】</v>
      </c>
      <c r="DH6" s="36">
        <f>IF(DH7="",NA(),DH7)</f>
        <v>43.59</v>
      </c>
      <c r="DI6" s="36">
        <f t="shared" ref="DI6:DQ6" si="12">IF(DI7="",NA(),DI7)</f>
        <v>44.47</v>
      </c>
      <c r="DJ6" s="36">
        <f t="shared" si="12"/>
        <v>45.05</v>
      </c>
      <c r="DK6" s="36">
        <f t="shared" si="12"/>
        <v>45.92</v>
      </c>
      <c r="DL6" s="36">
        <f t="shared" si="12"/>
        <v>46.49</v>
      </c>
      <c r="DM6" s="36">
        <f t="shared" si="12"/>
        <v>46.9</v>
      </c>
      <c r="DN6" s="36">
        <f t="shared" si="12"/>
        <v>47.28</v>
      </c>
      <c r="DO6" s="36">
        <f t="shared" si="12"/>
        <v>47.66</v>
      </c>
      <c r="DP6" s="36">
        <f t="shared" si="12"/>
        <v>48.17</v>
      </c>
      <c r="DQ6" s="36">
        <f t="shared" si="12"/>
        <v>48.83</v>
      </c>
      <c r="DR6" s="35" t="str">
        <f>IF(DR7="","",IF(DR7="-","【-】","【"&amp;SUBSTITUTE(TEXT(DR7,"#,##0.00"),"-","△")&amp;"】"))</f>
        <v>【50.19】</v>
      </c>
      <c r="DS6" s="36">
        <f>IF(DS7="",NA(),DS7)</f>
        <v>23.81</v>
      </c>
      <c r="DT6" s="36">
        <f t="shared" ref="DT6:EB6" si="13">IF(DT7="",NA(),DT7)</f>
        <v>23.96</v>
      </c>
      <c r="DU6" s="36">
        <f t="shared" si="13"/>
        <v>24.36</v>
      </c>
      <c r="DV6" s="36">
        <f t="shared" si="13"/>
        <v>24.39</v>
      </c>
      <c r="DW6" s="36">
        <f t="shared" si="13"/>
        <v>22.65</v>
      </c>
      <c r="DX6" s="36">
        <f t="shared" si="13"/>
        <v>12.03</v>
      </c>
      <c r="DY6" s="36">
        <f t="shared" si="13"/>
        <v>12.19</v>
      </c>
      <c r="DZ6" s="36">
        <f t="shared" si="13"/>
        <v>15.1</v>
      </c>
      <c r="EA6" s="36">
        <f t="shared" si="13"/>
        <v>17.12</v>
      </c>
      <c r="EB6" s="36">
        <f t="shared" si="13"/>
        <v>18.18</v>
      </c>
      <c r="EC6" s="35" t="str">
        <f>IF(EC7="","",IF(EC7="-","【-】","【"&amp;SUBSTITUTE(TEXT(EC7,"#,##0.00"),"-","△")&amp;"】"))</f>
        <v>【20.63】</v>
      </c>
      <c r="ED6" s="36">
        <f>IF(ED7="",NA(),ED7)</f>
        <v>0.47</v>
      </c>
      <c r="EE6" s="36">
        <f t="shared" ref="EE6:EM6" si="14">IF(EE7="",NA(),EE7)</f>
        <v>0.74</v>
      </c>
      <c r="EF6" s="36">
        <f t="shared" si="14"/>
        <v>0.5</v>
      </c>
      <c r="EG6" s="36">
        <f t="shared" si="14"/>
        <v>0.7</v>
      </c>
      <c r="EH6" s="36">
        <f t="shared" si="14"/>
        <v>0.69</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234478</v>
      </c>
      <c r="D7" s="38">
        <v>46</v>
      </c>
      <c r="E7" s="38">
        <v>1</v>
      </c>
      <c r="F7" s="38">
        <v>0</v>
      </c>
      <c r="G7" s="38">
        <v>1</v>
      </c>
      <c r="H7" s="38" t="s">
        <v>93</v>
      </c>
      <c r="I7" s="38" t="s">
        <v>94</v>
      </c>
      <c r="J7" s="38" t="s">
        <v>95</v>
      </c>
      <c r="K7" s="38" t="s">
        <v>96</v>
      </c>
      <c r="L7" s="38" t="s">
        <v>97</v>
      </c>
      <c r="M7" s="38" t="s">
        <v>98</v>
      </c>
      <c r="N7" s="39" t="s">
        <v>99</v>
      </c>
      <c r="O7" s="39">
        <v>95.95</v>
      </c>
      <c r="P7" s="39">
        <v>99.94</v>
      </c>
      <c r="Q7" s="39">
        <v>2530</v>
      </c>
      <c r="R7" s="39">
        <v>43588</v>
      </c>
      <c r="S7" s="39">
        <v>26.38</v>
      </c>
      <c r="T7" s="39">
        <v>1652.31</v>
      </c>
      <c r="U7" s="39">
        <v>43522</v>
      </c>
      <c r="V7" s="39">
        <v>25.82</v>
      </c>
      <c r="W7" s="39">
        <v>1685.59</v>
      </c>
      <c r="X7" s="39">
        <v>119.78</v>
      </c>
      <c r="Y7" s="39">
        <v>120.63</v>
      </c>
      <c r="Z7" s="39">
        <v>123.72</v>
      </c>
      <c r="AA7" s="39">
        <v>118.03</v>
      </c>
      <c r="AB7" s="39">
        <v>116.64</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1020.89</v>
      </c>
      <c r="AU7" s="39">
        <v>971.31</v>
      </c>
      <c r="AV7" s="39">
        <v>548.78</v>
      </c>
      <c r="AW7" s="39">
        <v>690.76</v>
      </c>
      <c r="AX7" s="39">
        <v>698.85</v>
      </c>
      <c r="AY7" s="39">
        <v>377.63</v>
      </c>
      <c r="AZ7" s="39">
        <v>357.34</v>
      </c>
      <c r="BA7" s="39">
        <v>366.03</v>
      </c>
      <c r="BB7" s="39">
        <v>365.18</v>
      </c>
      <c r="BC7" s="39">
        <v>327.77</v>
      </c>
      <c r="BD7" s="39">
        <v>260.31</v>
      </c>
      <c r="BE7" s="39">
        <v>36.36</v>
      </c>
      <c r="BF7" s="39">
        <v>30.95</v>
      </c>
      <c r="BG7" s="39">
        <v>27.49</v>
      </c>
      <c r="BH7" s="39">
        <v>22.48</v>
      </c>
      <c r="BI7" s="39">
        <v>17.45</v>
      </c>
      <c r="BJ7" s="39">
        <v>364.71</v>
      </c>
      <c r="BK7" s="39">
        <v>373.69</v>
      </c>
      <c r="BL7" s="39">
        <v>370.12</v>
      </c>
      <c r="BM7" s="39">
        <v>371.65</v>
      </c>
      <c r="BN7" s="39">
        <v>397.1</v>
      </c>
      <c r="BO7" s="39">
        <v>275.67</v>
      </c>
      <c r="BP7" s="39">
        <v>121.76</v>
      </c>
      <c r="BQ7" s="39">
        <v>121.21</v>
      </c>
      <c r="BR7" s="39">
        <v>125.83</v>
      </c>
      <c r="BS7" s="39">
        <v>117.52</v>
      </c>
      <c r="BT7" s="39">
        <v>112.02</v>
      </c>
      <c r="BU7" s="39">
        <v>100.65</v>
      </c>
      <c r="BV7" s="39">
        <v>99.87</v>
      </c>
      <c r="BW7" s="39">
        <v>100.42</v>
      </c>
      <c r="BX7" s="39">
        <v>98.77</v>
      </c>
      <c r="BY7" s="39">
        <v>95.79</v>
      </c>
      <c r="BZ7" s="39">
        <v>100.05</v>
      </c>
      <c r="CA7" s="39">
        <v>112.99</v>
      </c>
      <c r="CB7" s="39">
        <v>114.28</v>
      </c>
      <c r="CC7" s="39">
        <v>108.85</v>
      </c>
      <c r="CD7" s="39">
        <v>116.41</v>
      </c>
      <c r="CE7" s="39">
        <v>117.91</v>
      </c>
      <c r="CF7" s="39">
        <v>170.19</v>
      </c>
      <c r="CG7" s="39">
        <v>171.81</v>
      </c>
      <c r="CH7" s="39">
        <v>171.67</v>
      </c>
      <c r="CI7" s="39">
        <v>173.67</v>
      </c>
      <c r="CJ7" s="39">
        <v>171.13</v>
      </c>
      <c r="CK7" s="39">
        <v>166.4</v>
      </c>
      <c r="CL7" s="39">
        <v>61.89</v>
      </c>
      <c r="CM7" s="39">
        <v>63.39</v>
      </c>
      <c r="CN7" s="39">
        <v>60.67</v>
      </c>
      <c r="CO7" s="39">
        <v>60.27</v>
      </c>
      <c r="CP7" s="39">
        <v>61.71</v>
      </c>
      <c r="CQ7" s="39">
        <v>59.01</v>
      </c>
      <c r="CR7" s="39">
        <v>60.03</v>
      </c>
      <c r="CS7" s="39">
        <v>59.74</v>
      </c>
      <c r="CT7" s="39">
        <v>59.67</v>
      </c>
      <c r="CU7" s="39">
        <v>60.12</v>
      </c>
      <c r="CV7" s="39">
        <v>60.69</v>
      </c>
      <c r="CW7" s="39">
        <v>92.02</v>
      </c>
      <c r="CX7" s="39">
        <v>91.73</v>
      </c>
      <c r="CY7" s="39">
        <v>92.95</v>
      </c>
      <c r="CZ7" s="39">
        <v>93.57</v>
      </c>
      <c r="DA7" s="39">
        <v>94.25</v>
      </c>
      <c r="DB7" s="39">
        <v>85.37</v>
      </c>
      <c r="DC7" s="39">
        <v>84.81</v>
      </c>
      <c r="DD7" s="39">
        <v>84.8</v>
      </c>
      <c r="DE7" s="39">
        <v>84.6</v>
      </c>
      <c r="DF7" s="39">
        <v>84.24</v>
      </c>
      <c r="DG7" s="39">
        <v>89.82</v>
      </c>
      <c r="DH7" s="39">
        <v>43.59</v>
      </c>
      <c r="DI7" s="39">
        <v>44.47</v>
      </c>
      <c r="DJ7" s="39">
        <v>45.05</v>
      </c>
      <c r="DK7" s="39">
        <v>45.92</v>
      </c>
      <c r="DL7" s="39">
        <v>46.49</v>
      </c>
      <c r="DM7" s="39">
        <v>46.9</v>
      </c>
      <c r="DN7" s="39">
        <v>47.28</v>
      </c>
      <c r="DO7" s="39">
        <v>47.66</v>
      </c>
      <c r="DP7" s="39">
        <v>48.17</v>
      </c>
      <c r="DQ7" s="39">
        <v>48.83</v>
      </c>
      <c r="DR7" s="39">
        <v>50.19</v>
      </c>
      <c r="DS7" s="39">
        <v>23.81</v>
      </c>
      <c r="DT7" s="39">
        <v>23.96</v>
      </c>
      <c r="DU7" s="39">
        <v>24.36</v>
      </c>
      <c r="DV7" s="39">
        <v>24.39</v>
      </c>
      <c r="DW7" s="39">
        <v>22.65</v>
      </c>
      <c r="DX7" s="39">
        <v>12.03</v>
      </c>
      <c r="DY7" s="39">
        <v>12.19</v>
      </c>
      <c r="DZ7" s="39">
        <v>15.1</v>
      </c>
      <c r="EA7" s="39">
        <v>17.12</v>
      </c>
      <c r="EB7" s="39">
        <v>18.18</v>
      </c>
      <c r="EC7" s="39">
        <v>20.63</v>
      </c>
      <c r="ED7" s="39">
        <v>0.47</v>
      </c>
      <c r="EE7" s="39">
        <v>0.74</v>
      </c>
      <c r="EF7" s="39">
        <v>0.5</v>
      </c>
      <c r="EG7" s="39">
        <v>0.7</v>
      </c>
      <c r="EH7" s="39">
        <v>0.69</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2022-01-20T11:33:15Z</cp:lastPrinted>
  <dcterms:created xsi:type="dcterms:W3CDTF">2021-12-03T06:51:53Z</dcterms:created>
  <dcterms:modified xsi:type="dcterms:W3CDTF">2022-02-10T07:18:22Z</dcterms:modified>
  <cp:category/>
</cp:coreProperties>
</file>