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50　武豊町○\下水（公下）〇\"/>
    </mc:Choice>
  </mc:AlternateContent>
  <xr:revisionPtr revIDLastSave="0" documentId="13_ncr:1_{549033C0-9199-4997-A21A-F9B920C7E00B}" xr6:coauthVersionLast="47" xr6:coauthVersionMax="47" xr10:uidLastSave="{00000000-0000-0000-0000-000000000000}"/>
  <workbookProtection workbookAlgorithmName="SHA-512" workbookHashValue="eaApmqvgquULhweak2lnzsEoovTcHhppzA5f/XpmLRdaneb5WRX3O2kaASyyNWnnsXG7D0k5R5npbXjw1Lzm2g==" workbookSaltValue="bsjt5WbAWUwtEEGASBEfk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G85" i="4"/>
  <c r="E85" i="4"/>
  <c r="BB10" i="4"/>
  <c r="P10" i="4"/>
  <c r="W8"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<sst xmlns="http://schemas.openxmlformats.org/spreadsheetml/2006/main" count="236" uniqueCount="114">
  <si>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</si>
  <si>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</si>
  <si>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</si>
  <si>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</si>
  <si>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</si>
  <si>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</si>
  <si>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</si>
  <si>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</si>
  <si>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</si>
  <si>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</si>
  <si>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</si>
  <si>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</si>
  <si>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</si>
  <si>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</si>
  <si>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</si>
  <si>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</si>
  <si>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</si>
  <si>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</si>
  <si>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</si>
  <si>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</si>
  <si>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</si>
  <si>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</si>
  <si>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</si>
  <si>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</si>
  <si>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</si>
  <si>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</si>
  <si>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</si>
  <si>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</si>
  <si>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</si>
  <si>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</si>
  <si>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</si>
  <si>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</si>
  <si>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</si>
  <si>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</si>
  <si>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</si>
  <si>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</si>
  <si>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</si>
  <si>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</si>
  <si>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</si>
  <si>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</si>
  <si>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</si>
  <si>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</si>
  <si>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</si>
  <si>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</si>
  <si>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</si>
  <si>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</si>
  <si>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</si>
  <si>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</si>
  <si>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</si>
  <si>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</si>
  <si>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</si>
  <si>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</si>
  <si>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</si>
  <si>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</si>
  <si>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</si>
  <si>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</si>
  <si>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</si>
  <si>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</si>
  <si>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</si>
  <si>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</si>
  <si>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</si>
  <si>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</si>
  <si>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</si>
  <si>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</si>
  <si>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</si>
  <si>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</si>
  <si>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</si>
  <si>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</si>
  <si>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</si>
  <si>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</si>
  <si>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</si>
  <si>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</si>
  <si>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</si>
  <si>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</si>
  <si>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</si>
  <si>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</si>
  <si>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</si>
  <si>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</si>
  <si>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</si>
  <si>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</si>
  <si>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</si>
  <si>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</si>
  <si>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</si>
  <si>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</si>
  <si>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</si>
  <si>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</si>
  <si>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</si>
  <si>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</si>
  <si>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</si>
  <si>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</si>
  <si>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</si>
  <si>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</si>
  <si>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</si>
  <si>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</si>
  <si>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</si>
  <si>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武豊町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</si>
  <si>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</si>
  <si>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</si>
  <si>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</si>
  <si>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</si>
  <si>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</si>
  <si>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</si>
  <si>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</si>
  <si>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</si>
  <si>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</si>
  <si>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</si>
  <si>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</si>
  <si>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</si>
  <si>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</si>
  <si>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</si>
  <si>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</si>
  <si>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令和２年度の地方公営企業法適用以降100％を上回っておりますが、令和６年度は収益の減少、費用の増加により減少しました。②累積欠損金は発生しておらず、使用料収入や一般会計からの繰入金等により、事業費用を賄えています。
　③流動比率は、前年度利益による流動資産の増加、1年以内に返済予定の企業債の減少などにより100％を上回り、短期的な債務に対する支払能力が高まったことを示しています。④企業債残高対事業規模比率は、前年度より減少しましたが、依然として類似団体を大きく上回り、企業債残高に対し使用料収入が不足している状況です。⑤経費回収率は、令和５年度より微減し、類似団体や100％を大きく下回る約75％となっています。汚水処理費用が使用料収入だけでは賄えていない状況と言えます。
　経営に関する指標が悪い方向にあるのは、共通して、資本費を含む下水道事業費用を使用料収入で賄えず、一般会計からの繰入金により運営していることが主な理由です。
　⑥汚水処理原価は、前年度からほぼ横ばいで、類似団体平均を上回る150.80円となっています。⑦施設利用率は、処理場を保有していないため、表示はありません。⑧水洗化率は類似団体平均値を下回っていますが、接続推進等により継続して向上しています。引き続き、使用料収入増加のため、接続推進等の取り組みを実施します。</t>
    <rPh sb="42" eb="44">
      <t>レイワ</t>
    </rPh>
    <rPh sb="45" eb="47">
      <t>ネンド</t>
    </rPh>
    <rPh sb="48" eb="50">
      <t>シュウエキ</t>
    </rPh>
    <rPh sb="51" eb="53">
      <t>ゲンショウ</t>
    </rPh>
    <rPh sb="54" eb="56">
      <t>ヒヨウ</t>
    </rPh>
    <rPh sb="57" eb="59">
      <t>ゾウカ</t>
    </rPh>
    <rPh sb="62" eb="64">
      <t>ゲンショウ</t>
    </rPh>
    <rPh sb="70" eb="72">
      <t>ルイセキ</t>
    </rPh>
    <rPh sb="279" eb="281">
      <t>レイワ</t>
    </rPh>
    <rPh sb="282" eb="284">
      <t>ネンド</t>
    </rPh>
    <rPh sb="286" eb="288">
      <t>ビゲン</t>
    </rPh>
    <rPh sb="340" eb="342">
      <t>ジョウキョウ</t>
    </rPh>
    <rPh sb="343" eb="344">
      <t>イ</t>
    </rPh>
    <rPh sb="374" eb="377">
      <t>シホンヒ</t>
    </rPh>
    <rPh sb="378" eb="379">
      <t>フク</t>
    </rPh>
    <rPh sb="380" eb="383">
      <t>ゲスイドウ</t>
    </rPh>
    <rPh sb="383" eb="385">
      <t>ジギョウ</t>
    </rPh>
    <phoneticPr fontId="4"/>
  </si>
  <si>
    <t>　事業費用に対し使用料が安価なため、事業の収益性が悪く、一般会計からの繰入金によって事業を運営している状況です。しかしながら、新規接続による水洗化率の向上によって使用料収入の増加により経営状況の改善が見られ、今後も同程度で推移することが見込まれます。
　令和２年度に策定した経営戦略を、令和６年度に見直しました。今後は、新たな経営戦略に基づき、「経費回収率の向上」「持続可能な経営基盤の確立」「水洗化率の向上」「下水道使用料の適正化」の４つの経営基本方針により、安定したサービスの継続と健全な経営の実現を図っていきます。</t>
    <rPh sb="127" eb="129">
      <t>レイワ</t>
    </rPh>
    <rPh sb="130" eb="132">
      <t>ネンド</t>
    </rPh>
    <rPh sb="133" eb="135">
      <t>サクテイ</t>
    </rPh>
    <rPh sb="137" eb="139">
      <t>ケイエイ</t>
    </rPh>
    <rPh sb="139" eb="141">
      <t>センリャク</t>
    </rPh>
    <rPh sb="143" eb="145">
      <t>レイワ</t>
    </rPh>
    <rPh sb="146" eb="148">
      <t>ネンド</t>
    </rPh>
    <rPh sb="149" eb="151">
      <t>ミナオ</t>
    </rPh>
    <rPh sb="156" eb="158">
      <t>コンゴ</t>
    </rPh>
    <phoneticPr fontId="4"/>
  </si>
  <si>
    <t>　①有形固定資産減価償却率と②管渠老朽化率は、類似団体と比較して非常に低くなっています。一部雨水管渠は耐用年数を超えているものの、汚水管渠は平成３年に供用開始したため、耐用年数50年を超える老朽化管はありません。また、マンホールポンプや雨水ポンプ場施設では電気機械設備等の老朽化が進んでおり、改築・更新が必要です。
　③管渠改善率は公共下水道工事実施により、類似団体と同程度以上の改築・更新を実施できていることを示しています。
　今後は、管渠調査や令和６～７年度に策定予定のストックマネジメント計画を活用し、維持管理・更新費用の縮減と平準化を図り、改築・更新を実施します。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</si>
</sst>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0.11</c:v>
                </c:pt>
                <c:pt idx="1">
                  <c:v>0.2</c:v>
                </c:pt>
                <c:pt idx="2">
                  <c:v>0.16</c:v>
                </c:pt>
                <c:pt idx="3">
                  <c:v>0.19</c:v>
                </c:pt>
                <c:pt idx="4">
                  <c:v>0.17</c:v>
                </c:pt>
              </c:numCache>
            </c:numRef>
          </c:val>
          <c:extLst>
            <c:ext xmlns:c16="http://schemas.microsoft.com/office/drawing/2014/chart" uri="{C3380CC4-5D6E-409C-BE32-E72D297353CC}">
              <c16:uniqueId val="{00000000-83D7-4ECD-8415-E0422ED2BA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83D7-4ECD-8415-E0422ED2BA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FF-43E9-8BFA-DA261FD0B8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56.39</c:v>
                </c:pt>
                <c:pt idx="1">
                  <c:v>59.96</c:v>
                </c:pt>
                <c:pt idx="2">
                  <c:v>59.9</c:v>
                </c:pt>
                <c:pt idx="3">
                  <c:v>60.13</c:v>
                </c:pt>
                <c:pt idx="4">
                  <c:v>62.51</c:v>
                </c:pt>
              </c:numCache>
            </c:numRef>
          </c:val>
          <c:smooth val="0"/>
          <c:extLst>
            <c:ext xmlns:c16="http://schemas.microsoft.com/office/drawing/2014/chart" uri="{C3380CC4-5D6E-409C-BE32-E72D297353CC}">
              <c16:uniqueId val="{00000001-11FF-43E9-8BFA-DA261FD0B8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87.87</c:v>
                </c:pt>
                <c:pt idx="1">
                  <c:v>88.98</c:v>
                </c:pt>
                <c:pt idx="2">
                  <c:v>89.35</c:v>
                </c:pt>
                <c:pt idx="3">
                  <c:v>89.65</c:v>
                </c:pt>
                <c:pt idx="4">
                  <c:v>89.88</c:v>
                </c:pt>
              </c:numCache>
            </c:numRef>
          </c:val>
          <c:extLst>
            <c:ext xmlns:c16="http://schemas.microsoft.com/office/drawing/2014/chart" uri="{C3380CC4-5D6E-409C-BE32-E72D297353CC}">
              <c16:uniqueId val="{00000000-9820-499A-A578-086DD2489B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91.45</c:v>
                </c:pt>
                <c:pt idx="1">
                  <c:v>94.27</c:v>
                </c:pt>
                <c:pt idx="2">
                  <c:v>94.46</c:v>
                </c:pt>
                <c:pt idx="3">
                  <c:v>94.37</c:v>
                </c:pt>
                <c:pt idx="4">
                  <c:v>94.61</c:v>
                </c:pt>
              </c:numCache>
            </c:numRef>
          </c:val>
          <c:smooth val="0"/>
          <c:extLst>
            <c:ext xmlns:c16="http://schemas.microsoft.com/office/drawing/2014/chart" uri="{C3380CC4-5D6E-409C-BE32-E72D297353CC}">
              <c16:uniqueId val="{00000001-9820-499A-A578-086DD2489B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111.51</c:v>
                </c:pt>
                <c:pt idx="1">
                  <c:v>109.69</c:v>
                </c:pt>
                <c:pt idx="2">
                  <c:v>113.68</c:v>
                </c:pt>
                <c:pt idx="3">
                  <c:v>113.16</c:v>
                </c:pt>
                <c:pt idx="4">
                  <c:v>109.9</c:v>
                </c:pt>
              </c:numCache>
            </c:numRef>
          </c:val>
          <c:extLst>
            <c:ext xmlns:c16="http://schemas.microsoft.com/office/drawing/2014/chart" uri="{C3380CC4-5D6E-409C-BE32-E72D297353CC}">
              <c16:uniqueId val="{00000000-1236-4F50-A7B3-C0BB28EBB9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104.59</c:v>
                </c:pt>
                <c:pt idx="1">
                  <c:v>106.9</c:v>
                </c:pt>
                <c:pt idx="2">
                  <c:v>106.74</c:v>
                </c:pt>
                <c:pt idx="3">
                  <c:v>106.65</c:v>
                </c:pt>
                <c:pt idx="4">
                  <c:v>106.25</c:v>
                </c:pt>
              </c:numCache>
            </c:numRef>
          </c:val>
          <c:smooth val="0"/>
          <c:extLst>
            <c:ext xmlns:c16="http://schemas.microsoft.com/office/drawing/2014/chart" uri="{C3380CC4-5D6E-409C-BE32-E72D297353CC}">
              <c16:uniqueId val="{00000001-1236-4F50-A7B3-C0BB28EBB9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3.48</c:v>
                </c:pt>
                <c:pt idx="1">
                  <c:v>6.93</c:v>
                </c:pt>
                <c:pt idx="2">
                  <c:v>10.33</c:v>
                </c:pt>
                <c:pt idx="3">
                  <c:v>13.72</c:v>
                </c:pt>
                <c:pt idx="4">
                  <c:v>17.04</c:v>
                </c:pt>
              </c:numCache>
            </c:numRef>
          </c:val>
          <c:extLst>
            <c:ext xmlns:c16="http://schemas.microsoft.com/office/drawing/2014/chart" uri="{C3380CC4-5D6E-409C-BE32-E72D297353CC}">
              <c16:uniqueId val="{00000000-5051-4B13-8EA9-400013FCA2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14.8</c:v>
                </c:pt>
                <c:pt idx="1">
                  <c:v>25.2</c:v>
                </c:pt>
                <c:pt idx="2">
                  <c:v>27.42</c:v>
                </c:pt>
                <c:pt idx="3">
                  <c:v>30.01</c:v>
                </c:pt>
                <c:pt idx="4">
                  <c:v>32.229999999999997</c:v>
                </c:pt>
              </c:numCache>
            </c:numRef>
          </c:val>
          <c:smooth val="0"/>
          <c:extLst>
            <c:ext xmlns:c16="http://schemas.microsoft.com/office/drawing/2014/chart" uri="{C3380CC4-5D6E-409C-BE32-E72D297353CC}">
              <c16:uniqueId val="{00000001-5051-4B13-8EA9-400013FCA2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0.09</c:v>
                </c:pt>
                <c:pt idx="1">
                  <c:v>0.09</c:v>
                </c:pt>
                <c:pt idx="2">
                  <c:v>0.09</c:v>
                </c:pt>
                <c:pt idx="3">
                  <c:v>0.09</c:v>
                </c:pt>
                <c:pt idx="4">
                  <c:v>0.09</c:v>
                </c:pt>
              </c:numCache>
            </c:numRef>
          </c:val>
          <c:extLst>
            <c:ext xmlns:c16="http://schemas.microsoft.com/office/drawing/2014/chart" uri="{C3380CC4-5D6E-409C-BE32-E72D297353CC}">
              <c16:uniqueId val="{00000000-F647-423D-BBFA-9080648E70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c:v>
                </c:pt>
                <c:pt idx="1">
                  <c:v>2.02</c:v>
                </c:pt>
                <c:pt idx="2">
                  <c:v>2.67</c:v>
                </c:pt>
                <c:pt idx="3">
                  <c:v>3.43</c:v>
                </c:pt>
                <c:pt idx="4">
                  <c:v>4.25</c:v>
                </c:pt>
              </c:numCache>
            </c:numRef>
          </c:val>
          <c:smooth val="0"/>
          <c:extLst>
            <c:ext xmlns:c16="http://schemas.microsoft.com/office/drawing/2014/chart" uri="{C3380CC4-5D6E-409C-BE32-E72D297353CC}">
              <c16:uniqueId val="{00000001-F647-423D-BBFA-9080648E70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66-46A9-9E67-D81580721AC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0.83</c:v>
                </c:pt>
                <c:pt idx="1">
                  <c:v>5.3</c:v>
                </c:pt>
                <c:pt idx="2">
                  <c:v>6.49</c:v>
                </c:pt>
                <c:pt idx="3">
                  <c:v>6.74</c:v>
                </c:pt>
                <c:pt idx="4">
                  <c:v>6.65</c:v>
                </c:pt>
              </c:numCache>
            </c:numRef>
          </c:val>
          <c:smooth val="0"/>
          <c:extLst>
            <c:ext xmlns:c16="http://schemas.microsoft.com/office/drawing/2014/chart" uri="{C3380CC4-5D6E-409C-BE32-E72D297353CC}">
              <c16:uniqueId val="{00000001-3F66-46A9-9E67-D81580721AC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75.27</c:v>
                </c:pt>
                <c:pt idx="1">
                  <c:v>93.23</c:v>
                </c:pt>
                <c:pt idx="2">
                  <c:v>121.72</c:v>
                </c:pt>
                <c:pt idx="3">
                  <c:v>141.11000000000001</c:v>
                </c:pt>
                <c:pt idx="4">
                  <c:v>180.68</c:v>
                </c:pt>
              </c:numCache>
            </c:numRef>
          </c:val>
          <c:extLst>
            <c:ext xmlns:c16="http://schemas.microsoft.com/office/drawing/2014/chart" uri="{C3380CC4-5D6E-409C-BE32-E72D297353CC}">
              <c16:uniqueId val="{00000000-0BC5-4A2D-B5D0-01C0FCDCF04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57.6</c:v>
                </c:pt>
                <c:pt idx="1">
                  <c:v>72.92</c:v>
                </c:pt>
                <c:pt idx="2">
                  <c:v>81.19</c:v>
                </c:pt>
                <c:pt idx="3">
                  <c:v>85.86</c:v>
                </c:pt>
                <c:pt idx="4">
                  <c:v>94.74</c:v>
                </c:pt>
              </c:numCache>
            </c:numRef>
          </c:val>
          <c:smooth val="0"/>
          <c:extLst>
            <c:ext xmlns:c16="http://schemas.microsoft.com/office/drawing/2014/chart" uri="{C3380CC4-5D6E-409C-BE32-E72D297353CC}">
              <c16:uniqueId val="{00000001-0BC5-4A2D-B5D0-01C0FCDCF04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1739.98</c:v>
                </c:pt>
                <c:pt idx="1">
                  <c:v>1617.85</c:v>
                </c:pt>
                <c:pt idx="2">
                  <c:v>1252.71</c:v>
                </c:pt>
                <c:pt idx="3">
                  <c:v>1124.0899999999999</c:v>
                </c:pt>
                <c:pt idx="4">
                  <c:v>1025.3499999999999</c:v>
                </c:pt>
              </c:numCache>
            </c:numRef>
          </c:val>
          <c:extLst>
            <c:ext xmlns:c16="http://schemas.microsoft.com/office/drawing/2014/chart" uri="{C3380CC4-5D6E-409C-BE32-E72D297353CC}">
              <c16:uniqueId val="{00000000-2BDC-454B-9790-8AC5C1F691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1008.36</c:v>
                </c:pt>
                <c:pt idx="1">
                  <c:v>734.47</c:v>
                </c:pt>
                <c:pt idx="2">
                  <c:v>720.89</c:v>
                </c:pt>
                <c:pt idx="3">
                  <c:v>676.93</c:v>
                </c:pt>
                <c:pt idx="4">
                  <c:v>635.88</c:v>
                </c:pt>
              </c:numCache>
            </c:numRef>
          </c:val>
          <c:smooth val="0"/>
          <c:extLst>
            <c:ext xmlns:c16="http://schemas.microsoft.com/office/drawing/2014/chart" uri="{C3380CC4-5D6E-409C-BE32-E72D297353CC}">
              <c16:uniqueId val="{00000001-2BDC-454B-9790-8AC5C1F691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68.13</c:v>
                </c:pt>
                <c:pt idx="1">
                  <c:v>68.52</c:v>
                </c:pt>
                <c:pt idx="2">
                  <c:v>74.86</c:v>
                </c:pt>
                <c:pt idx="3">
                  <c:v>75.12</c:v>
                </c:pt>
                <c:pt idx="4">
                  <c:v>74.94</c:v>
                </c:pt>
              </c:numCache>
            </c:numRef>
          </c:val>
          <c:extLst>
            <c:ext xmlns:c16="http://schemas.microsoft.com/office/drawing/2014/chart" uri="{C3380CC4-5D6E-409C-BE32-E72D297353CC}">
              <c16:uniqueId val="{00000000-F5E3-4E98-AB55-931499A779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85.67</c:v>
                </c:pt>
                <c:pt idx="1">
                  <c:v>90.69</c:v>
                </c:pt>
                <c:pt idx="2">
                  <c:v>90.5</c:v>
                </c:pt>
                <c:pt idx="3">
                  <c:v>92.66</c:v>
                </c:pt>
                <c:pt idx="4">
                  <c:v>93.49</c:v>
                </c:pt>
              </c:numCache>
            </c:numRef>
          </c:val>
          <c:smooth val="0"/>
          <c:extLst>
            <c:ext xmlns:c16="http://schemas.microsoft.com/office/drawing/2014/chart" uri="{C3380CC4-5D6E-409C-BE32-E72D297353CC}">
              <c16:uniqueId val="{00000001-F5E3-4E98-AB55-931499A779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150.59</c:v>
                </c:pt>
                <c:pt idx="1">
                  <c:v>150.41999999999999</c:v>
                </c:pt>
                <c:pt idx="2">
                  <c:v>150.4</c:v>
                </c:pt>
                <c:pt idx="3">
                  <c:v>150.44</c:v>
                </c:pt>
                <c:pt idx="4">
                  <c:v>150.80000000000001</c:v>
                </c:pt>
              </c:numCache>
            </c:numRef>
          </c:val>
          <c:extLst>
            <c:ext xmlns:c16="http://schemas.microsoft.com/office/drawing/2014/chart" uri="{C3380CC4-5D6E-409C-BE32-E72D297353CC}">
              <c16:uniqueId val="{00000000-67AE-4777-8247-8B55376209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146.12</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67AE-4777-8247-8B55376209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武豊町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5">
        <f>データ!S6</f>
        <v>43399</v>
      </c>
      <c r="AM8" s="45"/>
      <c r="AN8" s="45"/>
      <c r="AO8" s="45"/>
      <c r="AP8" s="45"/>
      <c r="AQ8" s="45"/>
      <c r="AR8" s="45"/>
      <c r="AS8" s="45"/>
      <c r="AT8" s="44">
        <f>データ!T6</f>
        <v>26.37</v>
      </c>
      <c r="AU8" s="44"/>
      <c r="AV8" s="44"/>
      <c r="AW8" s="44"/>
      <c r="AX8" s="44"/>
      <c r="AY8" s="44"/>
      <c r="AZ8" s="44"/>
      <c r="BA8" s="44"/>
      <c r="BB8" s="44">
        <f>データ!U6</f>
        <v>1645.77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72.03</v>
      </c>
      <c r="J10" s="44"/>
      <c r="K10" s="44"/>
      <c r="L10" s="44"/>
      <c r="M10" s="44"/>
      <c r="N10" s="44"/>
      <c r="O10" s="44"/>
      <c r="P10" s="44">
        <f>データ!P6</f>
        <v>81.709999999999994</v>
      </c>
      <c r="Q10" s="44"/>
      <c r="R10" s="44"/>
      <c r="S10" s="44"/>
      <c r="T10" s="44"/>
      <c r="U10" s="44"/>
      <c r="V10" s="44"/>
      <c r="W10" s="44">
        <f>データ!Q6</f>
        <v>91.68</v>
      </c>
      <c r="X10" s="44"/>
      <c r="Y10" s="44"/>
      <c r="Z10" s="44"/>
      <c r="AA10" s="44"/>
      <c r="AB10" s="44"/>
      <c r="AC10" s="44"/>
      <c r="AD10" s="45">
        <f>データ!R6</f>
        <v>1870</v>
      </c>
      <c r="AE10" s="45"/>
      <c r="AF10" s="45"/>
      <c r="AG10" s="45"/>
      <c r="AH10" s="45"/>
      <c r="AI10" s="45"/>
      <c r="AJ10" s="45"/>
      <c r="AK10" s="2"/>
      <c r="AL10" s="45">
        <f>データ!V6</f>
        <v>35390</v>
      </c>
      <c r="AM10" s="45"/>
      <c r="AN10" s="45"/>
      <c r="AO10" s="45"/>
      <c r="AP10" s="45"/>
      <c r="AQ10" s="45"/>
      <c r="AR10" s="45"/>
      <c r="AS10" s="45"/>
      <c r="AT10" s="44">
        <f>データ!W6</f>
        <v>6.7</v>
      </c>
      <c r="AU10" s="44"/>
      <c r="AV10" s="44"/>
      <c r="AW10" s="44"/>
      <c r="AX10" s="44"/>
      <c r="AY10" s="44"/>
      <c r="AZ10" s="44"/>
      <c r="BA10" s="44"/>
      <c r="BB10" s="44">
        <f>データ!X6</f>
        <v>5282.09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nB2FAoYEZueCTNtv5YYx4RAVfx4Pb3LUwtCNnFs1jg8kcQRafnRagtpoQNFJ7/SWKezamazAzs2kO0sXjUrlg==" saltValue="4lMqbEIJsCK1vaKtSnGU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8164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234478</v>
      </c>
      <c r="D6" s="19">
        <f t="shared" si="3"/>
        <v>46</v>
      </c>
      <c r="E6" s="19">
        <f t="shared" si="3"/>
        <v>17</v>
      </c>
      <c r="F6" s="19">
        <f t="shared" si="3"/>
        <v>1</v>
      </c>
      <c r="G6" s="19">
        <f t="shared" si="3"/>
        <v>0</v>
      </c>
      <c r="H6" s="19" t="str">
        <f t="shared" si="3"/>
        <v>愛知県　武豊町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72.03</v>
      </c>
      <c r="P6" s="20">
        <f t="shared" si="3"/>
        <v>81.709999999999994</v>
      </c>
      <c r="Q6" s="20">
        <f t="shared" si="3"/>
        <v>91.68</v>
      </c>
      <c r="R6" s="20">
        <f t="shared" si="3"/>
        <v>1870</v>
      </c>
      <c r="S6" s="20">
        <f t="shared" si="3"/>
        <v>43399</v>
      </c>
      <c r="T6" s="20">
        <f t="shared" si="3"/>
        <v>26.37</v>
      </c>
      <c r="U6" s="20">
        <f t="shared" si="3"/>
        <v>1645.77</v>
      </c>
      <c r="V6" s="20">
        <f t="shared" si="3"/>
        <v>35390</v>
      </c>
      <c r="W6" s="20">
        <f t="shared" si="3"/>
        <v>6.7</v>
      </c>
      <c r="X6" s="20">
        <f t="shared" si="3"/>
        <v>5282.09</v>
      </c>
      <c r="Y6" s="21">
        <f>IF(Y7="",NA(),Y7)</f>
        <v>111.51</v>
      </c>
      <c r="Z6" s="21">
        <f t="shared" ref="Z6:AH6" si="4">IF(Z7="",NA(),Z7)</f>
        <v>109.69</v>
      </c>
      <c r="AA6" s="21">
        <f t="shared" si="4"/>
        <v>113.68</v>
      </c>
      <c r="AB6" s="21">
        <f t="shared" si="4"/>
        <v>113.16</v>
      </c>
      <c r="AC6" s="21">
        <f t="shared" si="4"/>
        <v>109.9</v>
      </c>
      <c r="AD6" s="21">
        <f t="shared" si="4"/>
        <v>104.59</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0.83</v>
      </c>
      <c r="AP6" s="21">
        <f t="shared" si="5"/>
        <v>5.3</v>
      </c>
      <c r="AQ6" s="21">
        <f t="shared" si="5"/>
        <v>6.49</v>
      </c>
      <c r="AR6" s="21">
        <f t="shared" si="5"/>
        <v>6.74</v>
      </c>
      <c r="AS6" s="21">
        <f t="shared" si="5"/>
        <v>6.65</v>
      </c>
      <c r="AT6" s="20" t="str">
        <f>IF(AT7="","",IF(AT7="-","【-】","【"&amp;SUBSTITUTE(TEXT(AT7,"#,##0.00"),"-","△")&amp;"】"))</f>
        <v>【3.12】</v>
      </c>
      <c r="AU6" s="21">
        <f>IF(AU7="",NA(),AU7)</f>
        <v>75.27</v>
      </c>
      <c r="AV6" s="21">
        <f t="shared" ref="AV6:BD6" si="6">IF(AV7="",NA(),AV7)</f>
        <v>93.23</v>
      </c>
      <c r="AW6" s="21">
        <f t="shared" si="6"/>
        <v>121.72</v>
      </c>
      <c r="AX6" s="21">
        <f t="shared" si="6"/>
        <v>141.11000000000001</v>
      </c>
      <c r="AY6" s="21">
        <f t="shared" si="6"/>
        <v>180.68</v>
      </c>
      <c r="AZ6" s="21">
        <f t="shared" si="6"/>
        <v>57.6</v>
      </c>
      <c r="BA6" s="21">
        <f t="shared" si="6"/>
        <v>72.92</v>
      </c>
      <c r="BB6" s="21">
        <f t="shared" si="6"/>
        <v>81.19</v>
      </c>
      <c r="BC6" s="21">
        <f t="shared" si="6"/>
        <v>85.86</v>
      </c>
      <c r="BD6" s="21">
        <f t="shared" si="6"/>
        <v>94.74</v>
      </c>
      <c r="BE6" s="20" t="str">
        <f>IF(BE7="","",IF(BE7="-","【-】","【"&amp;SUBSTITUTE(TEXT(BE7,"#,##0.00"),"-","△")&amp;"】"))</f>
        <v>【82.75】</v>
      </c>
      <c r="BF6" s="21">
        <f>IF(BF7="",NA(),BF7)</f>
        <v>1739.98</v>
      </c>
      <c r="BG6" s="21">
        <f t="shared" ref="BG6:BO6" si="7">IF(BG7="",NA(),BG7)</f>
        <v>1617.85</v>
      </c>
      <c r="BH6" s="21">
        <f t="shared" si="7"/>
        <v>1252.71</v>
      </c>
      <c r="BI6" s="21">
        <f t="shared" si="7"/>
        <v>1124.0899999999999</v>
      </c>
      <c r="BJ6" s="21">
        <f t="shared" si="7"/>
        <v>1025.3499999999999</v>
      </c>
      <c r="BK6" s="21">
        <f t="shared" si="7"/>
        <v>1008.36</v>
      </c>
      <c r="BL6" s="21">
        <f t="shared" si="7"/>
        <v>734.47</v>
      </c>
      <c r="BM6" s="21">
        <f t="shared" si="7"/>
        <v>720.89</v>
      </c>
      <c r="BN6" s="21">
        <f t="shared" si="7"/>
        <v>676.93</v>
      </c>
      <c r="BO6" s="21">
        <f t="shared" si="7"/>
        <v>635.88</v>
      </c>
      <c r="BP6" s="20" t="str">
        <f>IF(BP7="","",IF(BP7="-","【-】","【"&amp;SUBSTITUTE(TEXT(BP7,"#,##0.00"),"-","△")&amp;"】"))</f>
        <v>【602.56】</v>
      </c>
      <c r="BQ6" s="21">
        <f>IF(BQ7="",NA(),BQ7)</f>
        <v>68.13</v>
      </c>
      <c r="BR6" s="21">
        <f t="shared" ref="BR6:BZ6" si="8">IF(BR7="",NA(),BR7)</f>
        <v>68.52</v>
      </c>
      <c r="BS6" s="21">
        <f t="shared" si="8"/>
        <v>74.86</v>
      </c>
      <c r="BT6" s="21">
        <f t="shared" si="8"/>
        <v>75.12</v>
      </c>
      <c r="BU6" s="21">
        <f t="shared" si="8"/>
        <v>74.94</v>
      </c>
      <c r="BV6" s="21">
        <f t="shared" si="8"/>
        <v>85.67</v>
      </c>
      <c r="BW6" s="21">
        <f t="shared" si="8"/>
        <v>90.69</v>
      </c>
      <c r="BX6" s="21">
        <f t="shared" si="8"/>
        <v>90.5</v>
      </c>
      <c r="BY6" s="21">
        <f t="shared" si="8"/>
        <v>92.66</v>
      </c>
      <c r="BZ6" s="21">
        <f t="shared" si="8"/>
        <v>93.49</v>
      </c>
      <c r="CA6" s="20" t="str">
        <f>IF(CA7="","",IF(CA7="-","【-】","【"&amp;SUBSTITUTE(TEXT(CA7,"#,##0.00"),"-","△")&amp;"】"))</f>
        <v>【97.94】</v>
      </c>
      <c r="CB6" s="21">
        <f>IF(CB7="",NA(),CB7)</f>
        <v>150.59</v>
      </c>
      <c r="CC6" s="21">
        <f t="shared" ref="CC6:CK6" si="9">IF(CC7="",NA(),CC7)</f>
        <v>150.41999999999999</v>
      </c>
      <c r="CD6" s="21">
        <f t="shared" si="9"/>
        <v>150.4</v>
      </c>
      <c r="CE6" s="21">
        <f t="shared" si="9"/>
        <v>150.44</v>
      </c>
      <c r="CF6" s="21">
        <f t="shared" si="9"/>
        <v>150.80000000000001</v>
      </c>
      <c r="CG6" s="21">
        <f t="shared" si="9"/>
        <v>146.12</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56.39</v>
      </c>
      <c r="CS6" s="21">
        <f t="shared" si="10"/>
        <v>59.96</v>
      </c>
      <c r="CT6" s="21">
        <f t="shared" si="10"/>
        <v>59.9</v>
      </c>
      <c r="CU6" s="21">
        <f t="shared" si="10"/>
        <v>60.13</v>
      </c>
      <c r="CV6" s="21">
        <f t="shared" si="10"/>
        <v>62.51</v>
      </c>
      <c r="CW6" s="20" t="str">
        <f>IF(CW7="","",IF(CW7="-","【-】","【"&amp;SUBSTITUTE(TEXT(CW7,"#,##0.00"),"-","△")&amp;"】"))</f>
        <v>【60.13】</v>
      </c>
      <c r="CX6" s="21">
        <f>IF(CX7="",NA(),CX7)</f>
        <v>87.87</v>
      </c>
      <c r="CY6" s="21">
        <f t="shared" ref="CY6:DG6" si="11">IF(CY7="",NA(),CY7)</f>
        <v>88.98</v>
      </c>
      <c r="CZ6" s="21">
        <f t="shared" si="11"/>
        <v>89.35</v>
      </c>
      <c r="DA6" s="21">
        <f t="shared" si="11"/>
        <v>89.65</v>
      </c>
      <c r="DB6" s="21">
        <f t="shared" si="11"/>
        <v>89.88</v>
      </c>
      <c r="DC6" s="21">
        <f t="shared" si="11"/>
        <v>91.45</v>
      </c>
      <c r="DD6" s="21">
        <f t="shared" si="11"/>
        <v>94.27</v>
      </c>
      <c r="DE6" s="21">
        <f t="shared" si="11"/>
        <v>94.46</v>
      </c>
      <c r="DF6" s="21">
        <f t="shared" si="11"/>
        <v>94.37</v>
      </c>
      <c r="DG6" s="21">
        <f t="shared" si="11"/>
        <v>94.61</v>
      </c>
      <c r="DH6" s="20" t="str">
        <f>IF(DH7="","",IF(DH7="-","【-】","【"&amp;SUBSTITUTE(TEXT(DH7,"#,##0.00"),"-","△")&amp;"】"))</f>
        <v>【96.00】</v>
      </c>
      <c r="DI6" s="21">
        <f>IF(DI7="",NA(),DI7)</f>
        <v>3.48</v>
      </c>
      <c r="DJ6" s="21">
        <f t="shared" ref="DJ6:DR6" si="12">IF(DJ7="",NA(),DJ7)</f>
        <v>6.93</v>
      </c>
      <c r="DK6" s="21">
        <f t="shared" si="12"/>
        <v>10.33</v>
      </c>
      <c r="DL6" s="21">
        <f t="shared" si="12"/>
        <v>13.72</v>
      </c>
      <c r="DM6" s="21">
        <f t="shared" si="12"/>
        <v>17.04</v>
      </c>
      <c r="DN6" s="21">
        <f t="shared" si="12"/>
        <v>14.8</v>
      </c>
      <c r="DO6" s="21">
        <f t="shared" si="12"/>
        <v>25.2</v>
      </c>
      <c r="DP6" s="21">
        <f t="shared" si="12"/>
        <v>27.42</v>
      </c>
      <c r="DQ6" s="21">
        <f t="shared" si="12"/>
        <v>30.01</v>
      </c>
      <c r="DR6" s="21">
        <f t="shared" si="12"/>
        <v>32.229999999999997</v>
      </c>
      <c r="DS6" s="20" t="str">
        <f>IF(DS7="","",IF(DS7="-","【-】","【"&amp;SUBSTITUTE(TEXT(DS7,"#,##0.00"),"-","△")&amp;"】"))</f>
        <v>【42.20】</v>
      </c>
      <c r="DT6" s="21">
        <f>IF(DT7="",NA(),DT7)</f>
        <v>0.09</v>
      </c>
      <c r="DU6" s="21">
        <f t="shared" ref="DU6:EC6" si="13">IF(DU7="",NA(),DU7)</f>
        <v>0.09</v>
      </c>
      <c r="DV6" s="21">
        <f t="shared" si="13"/>
        <v>0.09</v>
      </c>
      <c r="DW6" s="21">
        <f t="shared" si="13"/>
        <v>0.09</v>
      </c>
      <c r="DX6" s="21">
        <f t="shared" si="13"/>
        <v>0.09</v>
      </c>
      <c r="DY6" s="21">
        <f t="shared" si="13"/>
        <v>0.1</v>
      </c>
      <c r="DZ6" s="21">
        <f t="shared" si="13"/>
        <v>2.02</v>
      </c>
      <c r="EA6" s="21">
        <f t="shared" si="13"/>
        <v>2.67</v>
      </c>
      <c r="EB6" s="21">
        <f t="shared" si="13"/>
        <v>3.43</v>
      </c>
      <c r="EC6" s="21">
        <f t="shared" si="13"/>
        <v>4.25</v>
      </c>
      <c r="ED6" s="20" t="str">
        <f>IF(ED7="","",IF(ED7="-","【-】","【"&amp;SUBSTITUTE(TEXT(ED7,"#,##0.00"),"-","△")&amp;"】"))</f>
        <v>【9.46】</v>
      </c>
      <c r="EE6" s="21">
        <f>IF(EE7="",NA(),EE7)</f>
        <v>0.11</v>
      </c>
      <c r="EF6" s="21">
        <f t="shared" ref="EF6:EN6" si="14">IF(EF7="",NA(),EF7)</f>
        <v>0.2</v>
      </c>
      <c r="EG6" s="21">
        <f t="shared" si="14"/>
        <v>0.16</v>
      </c>
      <c r="EH6" s="21">
        <f t="shared" si="14"/>
        <v>0.19</v>
      </c>
      <c r="EI6" s="21">
        <f t="shared" si="14"/>
        <v>0.17</v>
      </c>
      <c r="EJ6" s="21">
        <f t="shared" si="14"/>
        <v>0.09</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234478</v>
      </c>
      <c r="D7" s="23">
        <v>46</v>
      </c>
      <c r="E7" s="23">
        <v>17</v>
      </c>
      <c r="F7" s="23">
        <v>1</v>
      </c>
      <c r="G7" s="23">
        <v>0</v>
      </c>
      <c r="H7" s="23" t="s">
        <v>95</v>
      </c>
      <c r="I7" s="23" t="s">
        <v>96</v>
      </c>
      <c r="J7" s="23" t="s">
        <v>97</v>
      </c>
      <c r="K7" s="23" t="s">
        <v>98</v>
      </c>
      <c r="L7" s="23" t="s">
        <v>99</v>
      </c>
      <c r="M7" s="23" t="s">
        <v>100</v>
      </c>
      <c r="N7" s="24" t="s">
        <v>101</v>
      </c>
      <c r="O7" s="24">
        <v>72.03</v>
      </c>
      <c r="P7" s="24">
        <v>81.709999999999994</v>
      </c>
      <c r="Q7" s="24">
        <v>91.68</v>
      </c>
      <c r="R7" s="24">
        <v>1870</v>
      </c>
      <c r="S7" s="24">
        <v>43399</v>
      </c>
      <c r="T7" s="24">
        <v>26.37</v>
      </c>
      <c r="U7" s="24">
        <v>1645.77</v>
      </c>
      <c r="V7" s="24">
        <v>35390</v>
      </c>
      <c r="W7" s="24">
        <v>6.7</v>
      </c>
      <c r="X7" s="24">
        <v>5282.09</v>
      </c>
      <c r="Y7" s="24">
        <v>111.51</v>
      </c>
      <c r="Z7" s="24">
        <v>109.69</v>
      </c>
      <c r="AA7" s="24">
        <v>113.68</v>
      </c>
      <c r="AB7" s="24">
        <v>113.16</v>
      </c>
      <c r="AC7" s="24">
        <v>109.9</v>
      </c>
      <c r="AD7" s="24">
        <v>104.59</v>
      </c>
      <c r="AE7" s="24">
        <v>106.9</v>
      </c>
      <c r="AF7" s="24">
        <v>106.74</v>
      </c>
      <c r="AG7" s="24">
        <v>106.65</v>
      </c>
      <c r="AH7" s="24">
        <v>106.25</v>
      </c>
      <c r="AI7" s="24">
        <v>105.36</v>
      </c>
      <c r="AJ7" s="24">
        <v>0</v>
      </c>
      <c r="AK7" s="24">
        <v>0</v>
      </c>
      <c r="AL7" s="24">
        <v>0</v>
      </c>
      <c r="AM7" s="24">
        <v>0</v>
      </c>
      <c r="AN7" s="24">
        <v>0</v>
      </c>
      <c r="AO7" s="24">
        <v>0.83</v>
      </c>
      <c r="AP7" s="24">
        <v>5.3</v>
      </c>
      <c r="AQ7" s="24">
        <v>6.49</v>
      </c>
      <c r="AR7" s="24">
        <v>6.74</v>
      </c>
      <c r="AS7" s="24">
        <v>6.65</v>
      </c>
      <c r="AT7" s="24">
        <v>3.12</v>
      </c>
      <c r="AU7" s="24">
        <v>75.27</v>
      </c>
      <c r="AV7" s="24">
        <v>93.23</v>
      </c>
      <c r="AW7" s="24">
        <v>121.72</v>
      </c>
      <c r="AX7" s="24">
        <v>141.11000000000001</v>
      </c>
      <c r="AY7" s="24">
        <v>180.68</v>
      </c>
      <c r="AZ7" s="24">
        <v>57.6</v>
      </c>
      <c r="BA7" s="24">
        <v>72.92</v>
      </c>
      <c r="BB7" s="24">
        <v>81.19</v>
      </c>
      <c r="BC7" s="24">
        <v>85.86</v>
      </c>
      <c r="BD7" s="24">
        <v>94.74</v>
      </c>
      <c r="BE7" s="24">
        <v>82.75</v>
      </c>
      <c r="BF7" s="24">
        <v>1739.98</v>
      </c>
      <c r="BG7" s="24">
        <v>1617.85</v>
      </c>
      <c r="BH7" s="24">
        <v>1252.71</v>
      </c>
      <c r="BI7" s="24">
        <v>1124.0899999999999</v>
      </c>
      <c r="BJ7" s="24">
        <v>1025.3499999999999</v>
      </c>
      <c r="BK7" s="24">
        <v>1008.36</v>
      </c>
      <c r="BL7" s="24">
        <v>734.47</v>
      </c>
      <c r="BM7" s="24">
        <v>720.89</v>
      </c>
      <c r="BN7" s="24">
        <v>676.93</v>
      </c>
      <c r="BO7" s="24">
        <v>635.88</v>
      </c>
      <c r="BP7" s="24">
        <v>602.55999999999995</v>
      </c>
      <c r="BQ7" s="24">
        <v>68.13</v>
      </c>
      <c r="BR7" s="24">
        <v>68.52</v>
      </c>
      <c r="BS7" s="24">
        <v>74.86</v>
      </c>
      <c r="BT7" s="24">
        <v>75.12</v>
      </c>
      <c r="BU7" s="24">
        <v>74.94</v>
      </c>
      <c r="BV7" s="24">
        <v>85.67</v>
      </c>
      <c r="BW7" s="24">
        <v>90.69</v>
      </c>
      <c r="BX7" s="24">
        <v>90.5</v>
      </c>
      <c r="BY7" s="24">
        <v>92.66</v>
      </c>
      <c r="BZ7" s="24">
        <v>93.49</v>
      </c>
      <c r="CA7" s="24">
        <v>97.94</v>
      </c>
      <c r="CB7" s="24">
        <v>150.59</v>
      </c>
      <c r="CC7" s="24">
        <v>150.41999999999999</v>
      </c>
      <c r="CD7" s="24">
        <v>150.4</v>
      </c>
      <c r="CE7" s="24">
        <v>150.44</v>
      </c>
      <c r="CF7" s="24">
        <v>150.80000000000001</v>
      </c>
      <c r="CG7" s="24">
        <v>146.12</v>
      </c>
      <c r="CH7" s="24">
        <v>138.52000000000001</v>
      </c>
      <c r="CI7" s="24">
        <v>138.66999999999999</v>
      </c>
      <c r="CJ7" s="24">
        <v>139.12</v>
      </c>
      <c r="CK7" s="24">
        <v>141.68</v>
      </c>
      <c r="CL7" s="24">
        <v>140.97999999999999</v>
      </c>
      <c r="CM7" s="24" t="s">
        <v>101</v>
      </c>
      <c r="CN7" s="24" t="s">
        <v>101</v>
      </c>
      <c r="CO7" s="24" t="s">
        <v>101</v>
      </c>
      <c r="CP7" s="24" t="s">
        <v>101</v>
      </c>
      <c r="CQ7" s="24" t="s">
        <v>101</v>
      </c>
      <c r="CR7" s="24">
        <v>56.39</v>
      </c>
      <c r="CS7" s="24">
        <v>59.96</v>
      </c>
      <c r="CT7" s="24">
        <v>59.9</v>
      </c>
      <c r="CU7" s="24">
        <v>60.13</v>
      </c>
      <c r="CV7" s="24">
        <v>62.51</v>
      </c>
      <c r="CW7" s="24">
        <v>60.13</v>
      </c>
      <c r="CX7" s="24">
        <v>87.87</v>
      </c>
      <c r="CY7" s="24">
        <v>88.98</v>
      </c>
      <c r="CZ7" s="24">
        <v>89.35</v>
      </c>
      <c r="DA7" s="24">
        <v>89.65</v>
      </c>
      <c r="DB7" s="24">
        <v>89.88</v>
      </c>
      <c r="DC7" s="24">
        <v>91.45</v>
      </c>
      <c r="DD7" s="24">
        <v>94.27</v>
      </c>
      <c r="DE7" s="24">
        <v>94.46</v>
      </c>
      <c r="DF7" s="24">
        <v>94.37</v>
      </c>
      <c r="DG7" s="24">
        <v>94.61</v>
      </c>
      <c r="DH7" s="24">
        <v>96</v>
      </c>
      <c r="DI7" s="24">
        <v>3.48</v>
      </c>
      <c r="DJ7" s="24">
        <v>6.93</v>
      </c>
      <c r="DK7" s="24">
        <v>10.33</v>
      </c>
      <c r="DL7" s="24">
        <v>13.72</v>
      </c>
      <c r="DM7" s="24">
        <v>17.04</v>
      </c>
      <c r="DN7" s="24">
        <v>14.8</v>
      </c>
      <c r="DO7" s="24">
        <v>25.2</v>
      </c>
      <c r="DP7" s="24">
        <v>27.42</v>
      </c>
      <c r="DQ7" s="24">
        <v>30.01</v>
      </c>
      <c r="DR7" s="24">
        <v>32.229999999999997</v>
      </c>
      <c r="DS7" s="24">
        <v>42.2</v>
      </c>
      <c r="DT7" s="24">
        <v>0.09</v>
      </c>
      <c r="DU7" s="24">
        <v>0.09</v>
      </c>
      <c r="DV7" s="24">
        <v>0.09</v>
      </c>
      <c r="DW7" s="24">
        <v>0.09</v>
      </c>
      <c r="DX7" s="24">
        <v>0.09</v>
      </c>
      <c r="DY7" s="24">
        <v>0.1</v>
      </c>
      <c r="DZ7" s="24">
        <v>2.02</v>
      </c>
      <c r="EA7" s="24">
        <v>2.67</v>
      </c>
      <c r="EB7" s="24">
        <v>3.43</v>
      </c>
      <c r="EC7" s="24">
        <v>4.25</v>
      </c>
      <c r="ED7" s="24">
        <v>9.4600000000000009</v>
      </c>
      <c r="EE7" s="24">
        <v>0.11</v>
      </c>
      <c r="EF7" s="24">
        <v>0.2</v>
      </c>
      <c r="EG7" s="24">
        <v>0.16</v>
      </c>
      <c r="EH7" s="24">
        <v>0.19</v>
      </c>
      <c r="EI7" s="24">
        <v>0.17</v>
      </c>
      <c r="EJ7" s="24">
        <v>0.09</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2025-12-23T06:02:18Z</dcterms:created>
  <dcterms:modified xsi:type="dcterms:W3CDTF">2026-02-17T05:57:45Z</dcterms:modified>
  <cp:category/>
</cp:coreProperties>
</file>